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1240" windowHeight="6405"/>
  </bookViews>
  <sheets>
    <sheet name="20131101-0131" sheetId="1" r:id="rId1"/>
    <sheet name="list" sheetId="2" r:id="rId2"/>
    <sheet name="祝日" sheetId="3" r:id="rId3"/>
    <sheet name="説明" sheetId="4" r:id="rId4"/>
  </sheets>
  <definedNames>
    <definedName name="_xlnm._FilterDatabase" localSheetId="0" hidden="1">'20131101-0131'!$A$8:$DF$108</definedName>
    <definedName name="_xlnm.Print_Area" localSheetId="0">'20131101-0131'!$A$1:$AX$125</definedName>
    <definedName name="_xlnm.Print_Titles" localSheetId="0">'20131101-0131'!$1:$8</definedName>
    <definedName name="Z_3C80B68A_5E81_416A_B254_9E704C615451_.wvu.FilterData" localSheetId="0" hidden="1">'20131101-0131'!#REF!</definedName>
    <definedName name="Z_3C80B68A_5E81_416A_B254_9E704C615451_.wvu.PrintArea" localSheetId="0" hidden="1">'20131101-0131'!$A$1:$AF$19</definedName>
    <definedName name="Z_457F8F64_81A2_462E_BC1B_F178CD4FB81A_.wvu.FilterData" localSheetId="0" hidden="1">'20131101-0131'!$A$8:$DF$108</definedName>
    <definedName name="Z_4A8AF4AA_DBF1_49A9_8752_4A55399970AE_.wvu.FilterData" localSheetId="0" hidden="1">'20131101-0131'!$A$8:$DF$108</definedName>
    <definedName name="Z_7AD50CE4_0629_46D3_94DE_F727AD199F59_.wvu.FilterData" localSheetId="0" hidden="1">'20131101-0131'!#REF!</definedName>
    <definedName name="Z_7AD50CE4_0629_46D3_94DE_F727AD199F59_.wvu.PrintArea" localSheetId="0" hidden="1">'20131101-0131'!$A$1:$AF$19</definedName>
    <definedName name="Z_8604C845_120C_4813_B188_10895A8DB342_.wvu.FilterData" localSheetId="0" hidden="1">'20131101-0131'!#REF!</definedName>
    <definedName name="Z_8604C845_120C_4813_B188_10895A8DB342_.wvu.PrintArea" localSheetId="0" hidden="1">'20131101-0131'!$A$1:$AF$19</definedName>
    <definedName name="Z_D9718352_620D_4F46_A9F3_D9F741847F20_.wvu.FilterData" localSheetId="0" hidden="1">'20131101-0131'!#REF!</definedName>
    <definedName name="Z_D9718352_620D_4F46_A9F3_D9F741847F20_.wvu.PrintArea" localSheetId="0" hidden="1">'20131101-0131'!$A$1:$AF$19</definedName>
    <definedName name="プロジェクト完了">list!#REF!</definedName>
    <definedName name="プロジェクト計画">list!#REF!</definedName>
    <definedName name="リリース">list!#REF!</definedName>
    <definedName name="開発プロセス">list!#REF!</definedName>
    <definedName name="基本設計">list!#REF!</definedName>
    <definedName name="結合テスト">list!#REF!</definedName>
    <definedName name="工程全般">list!#REF!</definedName>
    <definedName name="受入検収">list!#REF!</definedName>
    <definedName name="詳細設計">list!#REF!</definedName>
    <definedName name="状態">list!$A$6:$A$14</definedName>
    <definedName name="進み具合">list!$G$6:$G$8</definedName>
    <definedName name="進捗基準">list!#REF!</definedName>
    <definedName name="進捗基準一覧">list!#REF!</definedName>
    <definedName name="性能・耐久テスト">list!#REF!</definedName>
    <definedName name="成果物タスク分類">list!#REF!</definedName>
    <definedName name="製造">list!#REF!</definedName>
    <definedName name="総合テスト">list!#REF!</definedName>
    <definedName name="単体テスト">list!#REF!</definedName>
    <definedName name="担当者">list!$E$6:$E$16</definedName>
    <definedName name="要件定義">list!#REF!</definedName>
  </definedNames>
  <calcPr calcId="145621"/>
</workbook>
</file>

<file path=xl/calcChain.xml><?xml version="1.0" encoding="utf-8"?>
<calcChain xmlns="http://schemas.openxmlformats.org/spreadsheetml/2006/main">
  <c r="P109" i="1" l="1"/>
  <c r="P110" i="1" s="1"/>
  <c r="B15" i="1"/>
  <c r="P111" i="1" l="1"/>
  <c r="S6" i="1"/>
  <c r="R29" i="1" l="1"/>
  <c r="O29" i="1"/>
  <c r="B29" i="1"/>
  <c r="O31" i="1" l="1"/>
  <c r="O33" i="1"/>
  <c r="O32" i="1" l="1"/>
  <c r="O30" i="1"/>
  <c r="D120" i="1"/>
  <c r="D119" i="1"/>
  <c r="D118" i="1"/>
  <c r="D117" i="1"/>
  <c r="D116" i="1"/>
  <c r="D115" i="1"/>
  <c r="D114" i="1"/>
  <c r="D113" i="1"/>
  <c r="D112" i="1"/>
  <c r="R106" i="1"/>
  <c r="O106" i="1"/>
  <c r="B106" i="1"/>
  <c r="R105" i="1"/>
  <c r="O105" i="1"/>
  <c r="B105" i="1"/>
  <c r="R104" i="1"/>
  <c r="O104" i="1"/>
  <c r="B104" i="1"/>
  <c r="R103" i="1"/>
  <c r="O103" i="1"/>
  <c r="B103" i="1"/>
  <c r="R102" i="1"/>
  <c r="O102" i="1"/>
  <c r="B102" i="1"/>
  <c r="R101" i="1"/>
  <c r="O101" i="1"/>
  <c r="B101" i="1"/>
  <c r="R100" i="1"/>
  <c r="O100" i="1"/>
  <c r="B100" i="1"/>
  <c r="R99" i="1"/>
  <c r="O99" i="1"/>
  <c r="B99" i="1"/>
  <c r="R98" i="1"/>
  <c r="O98" i="1"/>
  <c r="B98" i="1"/>
  <c r="R97" i="1"/>
  <c r="O97" i="1"/>
  <c r="B97" i="1"/>
  <c r="R96" i="1"/>
  <c r="O96" i="1"/>
  <c r="B96" i="1"/>
  <c r="R95" i="1"/>
  <c r="O95" i="1"/>
  <c r="B95" i="1"/>
  <c r="R94" i="1"/>
  <c r="O94" i="1"/>
  <c r="B94" i="1"/>
  <c r="R93" i="1"/>
  <c r="O93" i="1"/>
  <c r="B93" i="1"/>
  <c r="R92" i="1"/>
  <c r="O92" i="1"/>
  <c r="B92" i="1"/>
  <c r="R91" i="1"/>
  <c r="O91" i="1"/>
  <c r="B91" i="1"/>
  <c r="R90" i="1"/>
  <c r="O90" i="1"/>
  <c r="B90" i="1"/>
  <c r="R89" i="1"/>
  <c r="O89" i="1"/>
  <c r="B89" i="1"/>
  <c r="R88" i="1"/>
  <c r="O88" i="1"/>
  <c r="B88" i="1"/>
  <c r="R87" i="1"/>
  <c r="O87" i="1"/>
  <c r="B87" i="1"/>
  <c r="R86" i="1"/>
  <c r="O86" i="1"/>
  <c r="B86" i="1"/>
  <c r="R85" i="1"/>
  <c r="O85" i="1"/>
  <c r="B85" i="1"/>
  <c r="R84" i="1"/>
  <c r="O84" i="1"/>
  <c r="B84" i="1"/>
  <c r="R80" i="1"/>
  <c r="O80" i="1"/>
  <c r="B80" i="1"/>
  <c r="R79" i="1"/>
  <c r="O79" i="1"/>
  <c r="B79" i="1"/>
  <c r="R78" i="1"/>
  <c r="O78" i="1"/>
  <c r="B78" i="1"/>
  <c r="R77" i="1"/>
  <c r="O77" i="1"/>
  <c r="B77" i="1"/>
  <c r="R76" i="1"/>
  <c r="O76" i="1"/>
  <c r="B76" i="1"/>
  <c r="R75" i="1"/>
  <c r="O75" i="1"/>
  <c r="B75" i="1"/>
  <c r="R74" i="1"/>
  <c r="O74" i="1"/>
  <c r="B74" i="1"/>
  <c r="R73" i="1"/>
  <c r="O73" i="1"/>
  <c r="B73" i="1"/>
  <c r="R72" i="1"/>
  <c r="O72" i="1"/>
  <c r="B72" i="1"/>
  <c r="R71" i="1"/>
  <c r="O71" i="1"/>
  <c r="B71" i="1"/>
  <c r="R70" i="1"/>
  <c r="O70" i="1"/>
  <c r="B70" i="1"/>
  <c r="R69" i="1"/>
  <c r="O69" i="1"/>
  <c r="B69" i="1"/>
  <c r="R68" i="1"/>
  <c r="O68" i="1"/>
  <c r="B68" i="1"/>
  <c r="R67" i="1"/>
  <c r="O67" i="1"/>
  <c r="B67" i="1"/>
  <c r="R66" i="1"/>
  <c r="O66" i="1"/>
  <c r="B66" i="1"/>
  <c r="R65" i="1"/>
  <c r="O65" i="1"/>
  <c r="B65" i="1"/>
  <c r="R64" i="1"/>
  <c r="O64" i="1"/>
  <c r="B64" i="1"/>
  <c r="R82" i="1"/>
  <c r="O82" i="1"/>
  <c r="B82" i="1"/>
  <c r="R81" i="1"/>
  <c r="O81" i="1"/>
  <c r="B81" i="1"/>
  <c r="R63" i="1"/>
  <c r="O63" i="1"/>
  <c r="B63" i="1"/>
  <c r="R62" i="1"/>
  <c r="O62" i="1"/>
  <c r="B62" i="1"/>
  <c r="R61" i="1"/>
  <c r="O61" i="1"/>
  <c r="B61" i="1"/>
  <c r="R60" i="1"/>
  <c r="O60" i="1"/>
  <c r="B60" i="1"/>
  <c r="R59" i="1"/>
  <c r="O59" i="1"/>
  <c r="B59" i="1"/>
  <c r="R58" i="1"/>
  <c r="O58" i="1"/>
  <c r="B58" i="1"/>
  <c r="R57" i="1"/>
  <c r="O57" i="1"/>
  <c r="B57" i="1"/>
  <c r="R56" i="1"/>
  <c r="O56" i="1"/>
  <c r="B56" i="1"/>
  <c r="R55" i="1"/>
  <c r="O55" i="1"/>
  <c r="B55" i="1"/>
  <c r="R54" i="1"/>
  <c r="O54" i="1"/>
  <c r="B54" i="1"/>
  <c r="R53" i="1"/>
  <c r="O53" i="1"/>
  <c r="B53" i="1"/>
  <c r="R52" i="1"/>
  <c r="O52" i="1"/>
  <c r="B52" i="1"/>
  <c r="R51" i="1"/>
  <c r="O51" i="1"/>
  <c r="B51" i="1"/>
  <c r="R50" i="1"/>
  <c r="O50" i="1"/>
  <c r="B50" i="1"/>
  <c r="R49" i="1"/>
  <c r="O49" i="1"/>
  <c r="B49" i="1"/>
  <c r="R48" i="1"/>
  <c r="O48" i="1"/>
  <c r="B48" i="1"/>
  <c r="R47" i="1"/>
  <c r="O47" i="1"/>
  <c r="B47" i="1"/>
  <c r="R46" i="1"/>
  <c r="O46" i="1"/>
  <c r="B46" i="1"/>
  <c r="R45" i="1"/>
  <c r="O45" i="1"/>
  <c r="B45" i="1"/>
  <c r="R44" i="1"/>
  <c r="O44" i="1"/>
  <c r="B44" i="1"/>
  <c r="R43" i="1"/>
  <c r="O43" i="1"/>
  <c r="B43" i="1"/>
  <c r="R42" i="1"/>
  <c r="O42" i="1"/>
  <c r="B42" i="1"/>
  <c r="R41" i="1"/>
  <c r="O41" i="1"/>
  <c r="B41" i="1"/>
  <c r="R40" i="1"/>
  <c r="O40" i="1"/>
  <c r="B40" i="1"/>
  <c r="R39" i="1"/>
  <c r="O39" i="1"/>
  <c r="B39" i="1"/>
  <c r="R38" i="1"/>
  <c r="O38" i="1"/>
  <c r="B38" i="1"/>
  <c r="R37" i="1"/>
  <c r="O37" i="1"/>
  <c r="B37" i="1"/>
  <c r="R36" i="1"/>
  <c r="O36" i="1"/>
  <c r="B36" i="1"/>
  <c r="R35" i="1"/>
  <c r="O35" i="1"/>
  <c r="B35" i="1"/>
  <c r="R34" i="1"/>
  <c r="O34" i="1"/>
  <c r="B34" i="1"/>
  <c r="R33" i="1"/>
  <c r="B33" i="1"/>
  <c r="R32" i="1"/>
  <c r="B32" i="1"/>
  <c r="D121" i="1" l="1"/>
  <c r="E123" i="1" s="1"/>
  <c r="E117" i="1" l="1"/>
  <c r="E113" i="1"/>
  <c r="E116" i="1"/>
  <c r="E114" i="1"/>
  <c r="E119" i="1"/>
  <c r="E115" i="1"/>
  <c r="E120" i="1"/>
  <c r="E118" i="1"/>
  <c r="E112" i="1"/>
  <c r="E121" i="1" l="1"/>
  <c r="O21" i="1" l="1"/>
  <c r="O10" i="1"/>
  <c r="O9" i="1"/>
  <c r="R108" i="1" l="1"/>
  <c r="R107" i="1"/>
  <c r="R83" i="1"/>
  <c r="R31" i="1"/>
  <c r="R30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O28" i="1"/>
  <c r="B28" i="1"/>
  <c r="B30" i="1"/>
  <c r="O108" i="1"/>
  <c r="O107" i="1"/>
  <c r="O83" i="1"/>
  <c r="O27" i="1"/>
  <c r="O26" i="1"/>
  <c r="O25" i="1"/>
  <c r="O24" i="1"/>
  <c r="O23" i="1"/>
  <c r="O22" i="1"/>
  <c r="O20" i="1"/>
  <c r="B27" i="1"/>
  <c r="B26" i="1"/>
  <c r="B25" i="1"/>
  <c r="B24" i="1"/>
  <c r="B108" i="1"/>
  <c r="B107" i="1"/>
  <c r="B83" i="1"/>
  <c r="B31" i="1"/>
  <c r="B23" i="1"/>
  <c r="B22" i="1"/>
  <c r="B21" i="1"/>
  <c r="B20" i="1"/>
  <c r="O11" i="1"/>
  <c r="O19" i="1"/>
  <c r="O18" i="1"/>
  <c r="O17" i="1"/>
  <c r="O16" i="1"/>
  <c r="O15" i="1"/>
  <c r="O14" i="1"/>
  <c r="O13" i="1"/>
  <c r="O12" i="1"/>
  <c r="B19" i="1"/>
  <c r="B18" i="1"/>
  <c r="B17" i="1"/>
  <c r="B16" i="1"/>
  <c r="B14" i="1"/>
  <c r="B13" i="1"/>
  <c r="B12" i="1"/>
  <c r="B11" i="1"/>
  <c r="B10" i="1"/>
  <c r="B9" i="1"/>
  <c r="R109" i="1" l="1"/>
  <c r="T7" i="1"/>
  <c r="U7" i="1" s="1"/>
  <c r="S8" i="1"/>
  <c r="T8" i="1" l="1"/>
  <c r="V7" i="1"/>
  <c r="U8" i="1"/>
  <c r="W7" i="1" l="1"/>
  <c r="V8" i="1"/>
  <c r="X7" i="1" l="1"/>
  <c r="W8" i="1"/>
  <c r="Y7" i="1" l="1"/>
  <c r="X8" i="1"/>
  <c r="Z7" i="1" l="1"/>
  <c r="Y8" i="1"/>
  <c r="AA7" i="1" l="1"/>
  <c r="Z8" i="1"/>
  <c r="AB7" i="1" l="1"/>
  <c r="AA8" i="1"/>
  <c r="AC7" i="1" l="1"/>
  <c r="AB8" i="1"/>
  <c r="AD7" i="1" l="1"/>
  <c r="AC8" i="1"/>
  <c r="AE7" i="1" l="1"/>
  <c r="AD8" i="1"/>
  <c r="AF7" i="1" l="1"/>
  <c r="AE8" i="1"/>
  <c r="AG7" i="1" l="1"/>
  <c r="AF8" i="1"/>
  <c r="AH7" i="1" l="1"/>
  <c r="AG8" i="1"/>
  <c r="AI7" i="1" l="1"/>
  <c r="AH8" i="1"/>
  <c r="AJ7" i="1" l="1"/>
  <c r="AI8" i="1"/>
  <c r="AK7" i="1" l="1"/>
  <c r="AJ8" i="1"/>
  <c r="AL7" i="1" l="1"/>
  <c r="AK8" i="1"/>
  <c r="AM7" i="1" l="1"/>
  <c r="AL8" i="1"/>
  <c r="AN7" i="1" l="1"/>
  <c r="AM8" i="1"/>
  <c r="AO7" i="1" l="1"/>
  <c r="AN8" i="1"/>
  <c r="AP7" i="1" l="1"/>
  <c r="AO8" i="1"/>
  <c r="AQ7" i="1" l="1"/>
  <c r="AP8" i="1"/>
  <c r="AR7" i="1" l="1"/>
  <c r="AQ8" i="1"/>
  <c r="AS7" i="1" l="1"/>
  <c r="AR8" i="1"/>
  <c r="AT7" i="1" l="1"/>
  <c r="AS8" i="1"/>
  <c r="AU7" i="1" l="1"/>
  <c r="AT8" i="1"/>
  <c r="AV7" i="1" l="1"/>
  <c r="AU8" i="1"/>
  <c r="AW7" i="1" l="1"/>
  <c r="AV8" i="1"/>
  <c r="AX7" i="1" l="1"/>
  <c r="AW8" i="1"/>
  <c r="AY7" i="1" l="1"/>
  <c r="AX8" i="1"/>
  <c r="AZ7" i="1" l="1"/>
  <c r="AY8" i="1"/>
  <c r="BA7" i="1" l="1"/>
  <c r="AZ8" i="1"/>
  <c r="BB7" i="1" l="1"/>
  <c r="BA8" i="1"/>
  <c r="BC7" i="1" l="1"/>
  <c r="BB8" i="1"/>
  <c r="BD7" i="1" l="1"/>
  <c r="BC8" i="1"/>
  <c r="BE7" i="1" l="1"/>
  <c r="BD8" i="1"/>
  <c r="BF7" i="1" l="1"/>
  <c r="BE8" i="1"/>
  <c r="BG7" i="1" l="1"/>
  <c r="BF8" i="1"/>
  <c r="BH7" i="1" l="1"/>
  <c r="BG8" i="1"/>
  <c r="BI7" i="1" l="1"/>
  <c r="BH8" i="1"/>
  <c r="BJ7" i="1" l="1"/>
  <c r="BI8" i="1"/>
  <c r="BK7" i="1" l="1"/>
  <c r="BJ8" i="1"/>
  <c r="BL7" i="1" l="1"/>
  <c r="BK8" i="1"/>
  <c r="BM7" i="1" l="1"/>
  <c r="BL8" i="1"/>
  <c r="BN7" i="1" l="1"/>
  <c r="BM8" i="1"/>
  <c r="BO7" i="1" l="1"/>
  <c r="BN8" i="1"/>
  <c r="BP7" i="1" l="1"/>
  <c r="BO8" i="1"/>
  <c r="BQ7" i="1" l="1"/>
  <c r="BP8" i="1"/>
  <c r="BR7" i="1" l="1"/>
  <c r="BQ8" i="1"/>
  <c r="BS7" i="1" l="1"/>
  <c r="BR8" i="1"/>
  <c r="BT7" i="1" l="1"/>
  <c r="BS8" i="1"/>
  <c r="BU7" i="1" l="1"/>
  <c r="BT8" i="1"/>
  <c r="BV7" i="1" l="1"/>
  <c r="BU8" i="1"/>
  <c r="BW7" i="1" l="1"/>
  <c r="BV8" i="1"/>
  <c r="BX7" i="1" l="1"/>
  <c r="BW8" i="1"/>
  <c r="BY7" i="1" l="1"/>
  <c r="BX8" i="1"/>
  <c r="BZ7" i="1" l="1"/>
  <c r="BY8" i="1"/>
  <c r="CA7" i="1" l="1"/>
  <c r="BZ8" i="1"/>
  <c r="CB7" i="1" l="1"/>
  <c r="CA8" i="1"/>
  <c r="CC7" i="1" l="1"/>
  <c r="CC6" i="1" s="1"/>
  <c r="CB8" i="1"/>
  <c r="CD7" i="1" l="1"/>
  <c r="CC8" i="1"/>
  <c r="CE7" i="1" l="1"/>
  <c r="CD8" i="1"/>
  <c r="CF7" i="1" l="1"/>
  <c r="CE8" i="1"/>
  <c r="CG7" i="1" l="1"/>
  <c r="CF8" i="1"/>
  <c r="CH7" i="1" l="1"/>
  <c r="CG8" i="1"/>
  <c r="CI7" i="1" l="1"/>
  <c r="CH8" i="1"/>
  <c r="CJ7" i="1" l="1"/>
  <c r="CI8" i="1"/>
  <c r="CK7" i="1" l="1"/>
  <c r="CJ8" i="1"/>
  <c r="CL7" i="1" l="1"/>
  <c r="CK8" i="1"/>
  <c r="CM7" i="1" l="1"/>
  <c r="CL8" i="1"/>
  <c r="CN7" i="1" l="1"/>
  <c r="CO7" i="1" s="1"/>
  <c r="CM8" i="1"/>
  <c r="CO8" i="1" l="1"/>
  <c r="CP7" i="1"/>
  <c r="CN8" i="1"/>
  <c r="CP8" i="1" l="1"/>
  <c r="CQ7" i="1"/>
  <c r="CQ8" i="1" l="1"/>
  <c r="CR7" i="1"/>
  <c r="CR8" i="1" l="1"/>
  <c r="CS7" i="1"/>
  <c r="CS8" i="1" l="1"/>
  <c r="CT7" i="1"/>
  <c r="CT8" i="1" l="1"/>
  <c r="CU7" i="1"/>
  <c r="CV7" i="1" l="1"/>
  <c r="CU8" i="1"/>
  <c r="CV8" i="1" l="1"/>
  <c r="CW7" i="1"/>
  <c r="CW8" i="1" l="1"/>
  <c r="CX7" i="1"/>
  <c r="CY7" i="1" l="1"/>
  <c r="CX8" i="1"/>
  <c r="CZ7" i="1" l="1"/>
  <c r="CY8" i="1"/>
  <c r="DA7" i="1" l="1"/>
  <c r="CZ8" i="1"/>
  <c r="DB7" i="1" l="1"/>
  <c r="DA8" i="1"/>
  <c r="DC7" i="1" l="1"/>
  <c r="DB8" i="1"/>
  <c r="DC8" i="1" l="1"/>
  <c r="DD7" i="1"/>
  <c r="DD8" i="1" l="1"/>
  <c r="DE7" i="1"/>
  <c r="DE8" i="1" l="1"/>
  <c r="DF7" i="1"/>
  <c r="DF8" i="1" s="1"/>
</calcChain>
</file>

<file path=xl/sharedStrings.xml><?xml version="1.0" encoding="utf-8"?>
<sst xmlns="http://schemas.openxmlformats.org/spreadsheetml/2006/main" count="227" uniqueCount="121">
  <si>
    <t>計画</t>
    <rPh sb="0" eb="2">
      <t>ケイカク</t>
    </rPh>
    <phoneticPr fontId="2"/>
  </si>
  <si>
    <t>状態</t>
    <rPh sb="0" eb="2">
      <t>ジョウタイ</t>
    </rPh>
    <phoneticPr fontId="2"/>
  </si>
  <si>
    <t>担当者</t>
    <rPh sb="0" eb="3">
      <t>タントウシャ</t>
    </rPh>
    <phoneticPr fontId="2"/>
  </si>
  <si>
    <t>残り
必要
工数
（h）</t>
    <rPh sb="0" eb="1">
      <t>ザン</t>
    </rPh>
    <rPh sb="3" eb="5">
      <t>ヒツヨウ</t>
    </rPh>
    <rPh sb="6" eb="8">
      <t>コウスウ</t>
    </rPh>
    <phoneticPr fontId="2"/>
  </si>
  <si>
    <t>完了
見込日</t>
    <rPh sb="0" eb="2">
      <t>カンリョウ</t>
    </rPh>
    <rPh sb="3" eb="5">
      <t>ミコ</t>
    </rPh>
    <rPh sb="5" eb="6">
      <t>ニチ</t>
    </rPh>
    <phoneticPr fontId="2"/>
  </si>
  <si>
    <t>超過
日数</t>
    <rPh sb="0" eb="2">
      <t>チョウカ</t>
    </rPh>
    <rPh sb="3" eb="5">
      <t>ニッスウ</t>
    </rPh>
    <phoneticPr fontId="2"/>
  </si>
  <si>
    <t>進み
具合</t>
    <phoneticPr fontId="2"/>
  </si>
  <si>
    <t>進捗率</t>
    <rPh sb="0" eb="2">
      <t>シンチョク</t>
    </rPh>
    <rPh sb="2" eb="3">
      <t>リツ</t>
    </rPh>
    <phoneticPr fontId="2"/>
  </si>
  <si>
    <t>遅れ</t>
    <rPh sb="0" eb="1">
      <t>オク</t>
    </rPh>
    <phoneticPr fontId="2"/>
  </si>
  <si>
    <t>実績</t>
    <rPh sb="0" eb="2">
      <t>ジッセキ</t>
    </rPh>
    <phoneticPr fontId="2"/>
  </si>
  <si>
    <t>前倒し</t>
    <rPh sb="0" eb="2">
      <t>マエダオ</t>
    </rPh>
    <phoneticPr fontId="2"/>
  </si>
  <si>
    <t>仕掛中</t>
    <rPh sb="0" eb="2">
      <t>シカカリ</t>
    </rPh>
    <rPh sb="2" eb="3">
      <t>チュウ</t>
    </rPh>
    <phoneticPr fontId="2"/>
  </si>
  <si>
    <t>未着手</t>
    <rPh sb="0" eb="3">
      <t>ミチャクシュ</t>
    </rPh>
    <phoneticPr fontId="2"/>
  </si>
  <si>
    <t>【XXX】　⇒　XXXは数式でセル参照の代わりに使用する「名前」</t>
    <rPh sb="12" eb="14">
      <t>スウシキ</t>
    </rPh>
    <rPh sb="17" eb="19">
      <t>サンショウ</t>
    </rPh>
    <rPh sb="20" eb="21">
      <t>カ</t>
    </rPh>
    <rPh sb="24" eb="26">
      <t>シヨウ</t>
    </rPh>
    <rPh sb="29" eb="31">
      <t>ナマエ</t>
    </rPh>
    <phoneticPr fontId="2"/>
  </si>
  <si>
    <t>※背景色が黄色の部分を使用。</t>
    <rPh sb="1" eb="4">
      <t>ハイケイショク</t>
    </rPh>
    <rPh sb="5" eb="7">
      <t>キイロ</t>
    </rPh>
    <rPh sb="8" eb="10">
      <t>ブブン</t>
    </rPh>
    <rPh sb="11" eb="13">
      <t>シヨウ</t>
    </rPh>
    <phoneticPr fontId="2"/>
  </si>
  <si>
    <t>【状態】</t>
    <rPh sb="1" eb="3">
      <t>ジョウタイ</t>
    </rPh>
    <phoneticPr fontId="2"/>
  </si>
  <si>
    <t>【担当者】</t>
    <rPh sb="1" eb="4">
      <t>タントウシャ</t>
    </rPh>
    <phoneticPr fontId="2"/>
  </si>
  <si>
    <t>【進み具合】</t>
    <rPh sb="1" eb="2">
      <t>スス</t>
    </rPh>
    <rPh sb="3" eb="5">
      <t>グアイ</t>
    </rPh>
    <phoneticPr fontId="2"/>
  </si>
  <si>
    <t>状態</t>
    <phoneticPr fontId="2"/>
  </si>
  <si>
    <t>背景色</t>
    <rPh sb="0" eb="3">
      <t>ハイケイショク</t>
    </rPh>
    <phoneticPr fontId="2"/>
  </si>
  <si>
    <t>説明</t>
    <rPh sb="0" eb="2">
      <t>セツメイ</t>
    </rPh>
    <phoneticPr fontId="2"/>
  </si>
  <si>
    <t>進み具合</t>
    <rPh sb="0" eb="1">
      <t>スス</t>
    </rPh>
    <rPh sb="2" eb="4">
      <t>グアイ</t>
    </rPh>
    <phoneticPr fontId="2"/>
  </si>
  <si>
    <t>未着手状態。</t>
    <rPh sb="0" eb="3">
      <t>ミチャクシュ</t>
    </rPh>
    <rPh sb="3" eb="5">
      <t>ジョウタイ</t>
    </rPh>
    <phoneticPr fontId="2"/>
  </si>
  <si>
    <t>ペンディング</t>
    <phoneticPr fontId="2"/>
  </si>
  <si>
    <t>何らかの理由で、作業を止めている状態。タスク自体が消滅したわけではない。</t>
    <rPh sb="0" eb="1">
      <t>ナン</t>
    </rPh>
    <rPh sb="4" eb="6">
      <t>リユウ</t>
    </rPh>
    <rPh sb="8" eb="10">
      <t>サギョウ</t>
    </rPh>
    <rPh sb="11" eb="12">
      <t>ト</t>
    </rPh>
    <rPh sb="16" eb="18">
      <t>ジョウタイ</t>
    </rPh>
    <rPh sb="22" eb="24">
      <t>ジタイ</t>
    </rPh>
    <rPh sb="25" eb="27">
      <t>ショウメツ</t>
    </rPh>
    <phoneticPr fontId="2"/>
  </si>
  <si>
    <t>オンスケ</t>
    <phoneticPr fontId="2"/>
  </si>
  <si>
    <t>不要</t>
    <rPh sb="0" eb="2">
      <t>フヨウ</t>
    </rPh>
    <phoneticPr fontId="2"/>
  </si>
  <si>
    <t>作業が不必要になった状態。</t>
    <rPh sb="0" eb="2">
      <t>サギョウ</t>
    </rPh>
    <rPh sb="3" eb="6">
      <t>フヒツヨウ</t>
    </rPh>
    <rPh sb="10" eb="12">
      <t>ジョウタイ</t>
    </rPh>
    <phoneticPr fontId="2"/>
  </si>
  <si>
    <t>作業に着手している状態。</t>
    <rPh sb="0" eb="2">
      <t>サギョウ</t>
    </rPh>
    <rPh sb="3" eb="5">
      <t>チャクシュ</t>
    </rPh>
    <rPh sb="9" eb="11">
      <t>ジョウタイ</t>
    </rPh>
    <phoneticPr fontId="2"/>
  </si>
  <si>
    <t>レビュー待ち</t>
    <phoneticPr fontId="2"/>
  </si>
  <si>
    <t>作業が完了し、レビュー依頼した状態。</t>
    <rPh sb="0" eb="2">
      <t>サギョウ</t>
    </rPh>
    <rPh sb="3" eb="5">
      <t>カンリョウ</t>
    </rPh>
    <rPh sb="11" eb="13">
      <t>イライ</t>
    </rPh>
    <rPh sb="15" eb="17">
      <t>ジョウタイ</t>
    </rPh>
    <phoneticPr fontId="2"/>
  </si>
  <si>
    <t>レビュー中</t>
    <phoneticPr fontId="2"/>
  </si>
  <si>
    <t>第3者がレビューしている状態。</t>
    <rPh sb="0" eb="1">
      <t>ダイ</t>
    </rPh>
    <rPh sb="2" eb="3">
      <t>シャ</t>
    </rPh>
    <rPh sb="12" eb="14">
      <t>ジョウタイ</t>
    </rPh>
    <phoneticPr fontId="2"/>
  </si>
  <si>
    <t>要修正</t>
    <phoneticPr fontId="2"/>
  </si>
  <si>
    <t>第3者のレビューの結果、修正すべき不具合が報告された状態。</t>
    <rPh sb="0" eb="1">
      <t>ダイ</t>
    </rPh>
    <rPh sb="2" eb="3">
      <t>シャ</t>
    </rPh>
    <rPh sb="9" eb="11">
      <t>ケッカ</t>
    </rPh>
    <rPh sb="12" eb="14">
      <t>シュウセイ</t>
    </rPh>
    <rPh sb="17" eb="20">
      <t>フグアイ</t>
    </rPh>
    <rPh sb="21" eb="23">
      <t>ホウコク</t>
    </rPh>
    <rPh sb="26" eb="28">
      <t>ジョウタイ</t>
    </rPh>
    <phoneticPr fontId="2"/>
  </si>
  <si>
    <t>修正中</t>
    <phoneticPr fontId="2"/>
  </si>
  <si>
    <t>第3者からの不具合指摘事項を、修正している状態。</t>
    <rPh sb="0" eb="1">
      <t>ダイ</t>
    </rPh>
    <rPh sb="2" eb="3">
      <t>シャ</t>
    </rPh>
    <rPh sb="6" eb="9">
      <t>フグアイ</t>
    </rPh>
    <rPh sb="9" eb="11">
      <t>シテキ</t>
    </rPh>
    <rPh sb="11" eb="13">
      <t>ジコウ</t>
    </rPh>
    <rPh sb="15" eb="17">
      <t>シュウセイ</t>
    </rPh>
    <rPh sb="21" eb="23">
      <t>ジョウタイ</t>
    </rPh>
    <phoneticPr fontId="2"/>
  </si>
  <si>
    <t>完了</t>
    <phoneticPr fontId="2"/>
  </si>
  <si>
    <t>当該タスクが完了した状態。</t>
    <rPh sb="0" eb="2">
      <t>トウガイ</t>
    </rPh>
    <rPh sb="6" eb="8">
      <t>カンリョウ</t>
    </rPh>
    <rPh sb="10" eb="12">
      <t>ジョウタイ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</si>
  <si>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</si>
  <si>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</si>
  <si>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</si>
  <si>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開始日</t>
    <rPh sb="0" eb="2">
      <t>カイシ</t>
    </rPh>
    <phoneticPr fontId="2"/>
  </si>
  <si>
    <t>終了日</t>
    <rPh sb="0" eb="2">
      <t>シュウリョウ</t>
    </rPh>
    <phoneticPr fontId="2"/>
  </si>
  <si>
    <r>
      <t xml:space="preserve">進捗状況 </t>
    </r>
    <r>
      <rPr>
        <b/>
        <sz val="8"/>
        <color rgb="FFFF0000"/>
        <rFont val="ＭＳ Ｐゴシック"/>
        <family val="3"/>
        <charset val="128"/>
      </rPr>
      <t>※担当者記入</t>
    </r>
    <rPh sb="0" eb="2">
      <t>シンチョク</t>
    </rPh>
    <rPh sb="2" eb="4">
      <t>ジョウキョウ</t>
    </rPh>
    <rPh sb="6" eb="9">
      <t>タントウシャ</t>
    </rPh>
    <rPh sb="9" eb="11">
      <t>キニュウ</t>
    </rPh>
    <phoneticPr fontId="2"/>
  </si>
  <si>
    <t>備考</t>
    <rPh sb="0" eb="2">
      <t>ビコウ</t>
    </rPh>
    <phoneticPr fontId="2"/>
  </si>
  <si>
    <t>No</t>
    <phoneticPr fontId="2"/>
  </si>
  <si>
    <t>タスク</t>
    <phoneticPr fontId="2"/>
  </si>
  <si>
    <t>状態</t>
    <phoneticPr fontId="2"/>
  </si>
  <si>
    <t>合計数</t>
    <rPh sb="0" eb="3">
      <t>ゴウケイスウ</t>
    </rPh>
    <phoneticPr fontId="18"/>
  </si>
  <si>
    <t>比率</t>
    <rPh sb="0" eb="2">
      <t>ヒリツ</t>
    </rPh>
    <phoneticPr fontId="18"/>
  </si>
  <si>
    <t>レビュー待ち</t>
    <rPh sb="4" eb="5">
      <t>マ</t>
    </rPh>
    <phoneticPr fontId="2"/>
  </si>
  <si>
    <t>レビュー中</t>
    <rPh sb="4" eb="5">
      <t>チュウ</t>
    </rPh>
    <phoneticPr fontId="2"/>
  </si>
  <si>
    <t>要修正</t>
    <rPh sb="0" eb="1">
      <t>ヨウ</t>
    </rPh>
    <rPh sb="1" eb="3">
      <t>シュウセイ</t>
    </rPh>
    <phoneticPr fontId="2"/>
  </si>
  <si>
    <t>修正中</t>
    <rPh sb="0" eb="3">
      <t>シュウセイチュウ</t>
    </rPh>
    <phoneticPr fontId="2"/>
  </si>
  <si>
    <t>完了</t>
    <rPh sb="0" eb="2">
      <t>カンリョウ</t>
    </rPh>
    <phoneticPr fontId="2"/>
  </si>
  <si>
    <t>合計</t>
    <rPh sb="0" eb="2">
      <t>ゴウケイ</t>
    </rPh>
    <phoneticPr fontId="18"/>
  </si>
  <si>
    <t>実質完了率</t>
    <rPh sb="0" eb="2">
      <t>ジッシツ</t>
    </rPh>
    <rPh sb="2" eb="4">
      <t>カンリョウ</t>
    </rPh>
    <rPh sb="4" eb="5">
      <t>リツ</t>
    </rPh>
    <phoneticPr fontId="2"/>
  </si>
  <si>
    <t>※完了/(合計 - 不要) * 100</t>
    <rPh sb="1" eb="3">
      <t>カンリョウ</t>
    </rPh>
    <rPh sb="5" eb="7">
      <t>ゴウケイ</t>
    </rPh>
    <rPh sb="10" eb="12">
      <t>フヨウ</t>
    </rPh>
    <phoneticPr fontId="2"/>
  </si>
  <si>
    <t>ペンディング</t>
    <phoneticPr fontId="2"/>
  </si>
  <si>
    <t>※状態を変更すると、背景色が変わります。</t>
    <rPh sb="1" eb="3">
      <t>ジョウタイ</t>
    </rPh>
    <rPh sb="4" eb="6">
      <t>ヘンコウ</t>
    </rPh>
    <rPh sb="10" eb="13">
      <t>ハイケイショク</t>
    </rPh>
    <rPh sb="14" eb="15">
      <t>カ</t>
    </rPh>
    <phoneticPr fontId="2"/>
  </si>
  <si>
    <t>※状態の意味は、シート名「list」を参照。</t>
    <rPh sb="1" eb="3">
      <t>ジョウタイ</t>
    </rPh>
    <rPh sb="4" eb="6">
      <t>イミ</t>
    </rPh>
    <rPh sb="11" eb="12">
      <t>メイ</t>
    </rPh>
    <rPh sb="19" eb="21">
      <t>サンショウ</t>
    </rPh>
    <phoneticPr fontId="2"/>
  </si>
  <si>
    <t>※状態を「完了」にすると、シートの下にある完了の数値がカウントアップされ、完了率が上がります。</t>
    <rPh sb="1" eb="3">
      <t>ジョウタイ</t>
    </rPh>
    <rPh sb="5" eb="7">
      <t>カンリョウ</t>
    </rPh>
    <rPh sb="17" eb="18">
      <t>シタ</t>
    </rPh>
    <rPh sb="21" eb="23">
      <t>カンリョウ</t>
    </rPh>
    <rPh sb="24" eb="26">
      <t>スウチ</t>
    </rPh>
    <rPh sb="37" eb="39">
      <t>カンリョウ</t>
    </rPh>
    <rPh sb="39" eb="40">
      <t>リツ</t>
    </rPh>
    <rPh sb="41" eb="42">
      <t>ア</t>
    </rPh>
    <phoneticPr fontId="2"/>
  </si>
  <si>
    <t>※最終的に、完了率が100になれば、シートで管理している工程が完了したと判断します。</t>
    <rPh sb="1" eb="4">
      <t>サイシュウテキ</t>
    </rPh>
    <rPh sb="6" eb="8">
      <t>カンリョウ</t>
    </rPh>
    <rPh sb="8" eb="9">
      <t>リツ</t>
    </rPh>
    <rPh sb="22" eb="24">
      <t>カンリ</t>
    </rPh>
    <rPh sb="28" eb="30">
      <t>コウテイ</t>
    </rPh>
    <rPh sb="31" eb="33">
      <t>カンリョウ</t>
    </rPh>
    <rPh sb="36" eb="38">
      <t>ハンダン</t>
    </rPh>
    <phoneticPr fontId="2"/>
  </si>
  <si>
    <t>※『完了見込日』　-　『予定終了日』　の日数が、『超過日数』に自動表示され背景色が赤になります。</t>
    <rPh sb="2" eb="4">
      <t>カンリョウ</t>
    </rPh>
    <rPh sb="4" eb="6">
      <t>ミコミ</t>
    </rPh>
    <rPh sb="6" eb="7">
      <t>ビ</t>
    </rPh>
    <rPh sb="12" eb="14">
      <t>ヨテイ</t>
    </rPh>
    <rPh sb="14" eb="17">
      <t>シュウリョウビ</t>
    </rPh>
    <rPh sb="20" eb="22">
      <t>ニッスウ</t>
    </rPh>
    <rPh sb="25" eb="27">
      <t>チョウカ</t>
    </rPh>
    <rPh sb="27" eb="29">
      <t>ニッスウ</t>
    </rPh>
    <rPh sb="31" eb="33">
      <t>ジドウ</t>
    </rPh>
    <rPh sb="33" eb="35">
      <t>ヒョウジ</t>
    </rPh>
    <rPh sb="37" eb="40">
      <t>ハイケイショク</t>
    </rPh>
    <rPh sb="41" eb="42">
      <t>アカ</t>
    </rPh>
    <phoneticPr fontId="2"/>
  </si>
  <si>
    <t>スタッフA</t>
    <phoneticPr fontId="2"/>
  </si>
  <si>
    <t>パートナーA</t>
    <phoneticPr fontId="3"/>
  </si>
  <si>
    <t>スタッフB</t>
    <phoneticPr fontId="2"/>
  </si>
  <si>
    <t>スタッフC</t>
    <phoneticPr fontId="2"/>
  </si>
  <si>
    <t>スタッフD</t>
    <phoneticPr fontId="2"/>
  </si>
  <si>
    <t>スタッフE</t>
    <phoneticPr fontId="2"/>
  </si>
  <si>
    <t>スタッフF</t>
    <phoneticPr fontId="2"/>
  </si>
  <si>
    <t>スタッフG</t>
    <phoneticPr fontId="2"/>
  </si>
  <si>
    <t>パートナーB</t>
    <phoneticPr fontId="3"/>
  </si>
  <si>
    <t>パートナーC</t>
    <phoneticPr fontId="3"/>
  </si>
  <si>
    <t>パートナーD</t>
    <phoneticPr fontId="3"/>
  </si>
  <si>
    <t>セル番地「T7」に、管理を開始する日付を入力してください。</t>
    <rPh sb="2" eb="4">
      <t>バンチ</t>
    </rPh>
    <rPh sb="10" eb="12">
      <t>カンリ</t>
    </rPh>
    <rPh sb="13" eb="15">
      <t>カイシ</t>
    </rPh>
    <rPh sb="17" eb="19">
      <t>ヒヅケ</t>
    </rPh>
    <rPh sb="20" eb="22">
      <t>ニュウリョク</t>
    </rPh>
    <phoneticPr fontId="2"/>
  </si>
  <si>
    <t>シート名「祝日」のA列に祝日を入力してください。</t>
    <rPh sb="3" eb="4">
      <t>メイ</t>
    </rPh>
    <rPh sb="5" eb="7">
      <t>シュクジツ</t>
    </rPh>
    <rPh sb="10" eb="11">
      <t>レツ</t>
    </rPh>
    <rPh sb="12" eb="14">
      <t>シュクジツ</t>
    </rPh>
    <rPh sb="15" eb="17">
      <t>ニュウリョク</t>
    </rPh>
    <phoneticPr fontId="2"/>
  </si>
  <si>
    <t>※進捗管理表の該当する日付の列背景色がグレーになります。</t>
    <rPh sb="1" eb="3">
      <t>シンチョク</t>
    </rPh>
    <rPh sb="3" eb="5">
      <t>カンリ</t>
    </rPh>
    <rPh sb="5" eb="6">
      <t>ヒョウ</t>
    </rPh>
    <rPh sb="7" eb="9">
      <t>ガイトウ</t>
    </rPh>
    <rPh sb="11" eb="13">
      <t>ヒヅケ</t>
    </rPh>
    <rPh sb="14" eb="15">
      <t>レツ</t>
    </rPh>
    <rPh sb="15" eb="18">
      <t>ハイケイショク</t>
    </rPh>
    <phoneticPr fontId="2"/>
  </si>
  <si>
    <t>シート名「list」のE列に、担当者名を入力してください。　※背景色が黄色の部分</t>
    <rPh sb="3" eb="4">
      <t>メイ</t>
    </rPh>
    <rPh sb="12" eb="13">
      <t>レツ</t>
    </rPh>
    <rPh sb="15" eb="18">
      <t>タントウシャ</t>
    </rPh>
    <rPh sb="18" eb="19">
      <t>メイ</t>
    </rPh>
    <rPh sb="20" eb="22">
      <t>ニュウリョク</t>
    </rPh>
    <rPh sb="31" eb="34">
      <t>ハイケイショク</t>
    </rPh>
    <rPh sb="35" eb="37">
      <t>キイロ</t>
    </rPh>
    <rPh sb="38" eb="40">
      <t>ブブン</t>
    </rPh>
    <phoneticPr fontId="2"/>
  </si>
  <si>
    <t>（1）担当者の設定</t>
    <rPh sb="3" eb="6">
      <t>タントウシャ</t>
    </rPh>
    <rPh sb="7" eb="9">
      <t>セッテイ</t>
    </rPh>
    <phoneticPr fontId="2"/>
  </si>
  <si>
    <t>（2）休日の設定</t>
    <rPh sb="3" eb="5">
      <t>キュウジツ</t>
    </rPh>
    <rPh sb="6" eb="8">
      <t>セッテイ</t>
    </rPh>
    <phoneticPr fontId="2"/>
  </si>
  <si>
    <t>（3）開始日付の設定</t>
    <rPh sb="3" eb="5">
      <t>カイシ</t>
    </rPh>
    <rPh sb="5" eb="7">
      <t>ヒヅケ</t>
    </rPh>
    <rPh sb="8" eb="10">
      <t>セッテイ</t>
    </rPh>
    <phoneticPr fontId="2"/>
  </si>
  <si>
    <t>※担当者を増やす場合、次の操作をしてください。</t>
    <rPh sb="1" eb="4">
      <t>タントウシャ</t>
    </rPh>
    <rPh sb="5" eb="6">
      <t>フ</t>
    </rPh>
    <rPh sb="8" eb="10">
      <t>バアイ</t>
    </rPh>
    <rPh sb="11" eb="12">
      <t>ツギ</t>
    </rPh>
    <rPh sb="13" eb="15">
      <t>ソウサ</t>
    </rPh>
    <phoneticPr fontId="2"/>
  </si>
  <si>
    <t>h</t>
    <phoneticPr fontId="2"/>
  </si>
  <si>
    <t>人日</t>
    <rPh sb="0" eb="1">
      <t>ニン</t>
    </rPh>
    <rPh sb="1" eb="2">
      <t>ニチ</t>
    </rPh>
    <phoneticPr fontId="2"/>
  </si>
  <si>
    <t>人月</t>
    <rPh sb="0" eb="1">
      <t>ニン</t>
    </rPh>
    <rPh sb="1" eb="2">
      <t>ゲツ</t>
    </rPh>
    <phoneticPr fontId="2"/>
  </si>
  <si>
    <t>（4）タスク名、担当者、計画の開始日/終了日、残り必要工数（h）、完了見込日を入力してください。</t>
    <rPh sb="6" eb="7">
      <t>メイ</t>
    </rPh>
    <rPh sb="8" eb="11">
      <t>タントウシャ</t>
    </rPh>
    <rPh sb="12" eb="14">
      <t>ケイカク</t>
    </rPh>
    <rPh sb="15" eb="18">
      <t>カイシビ</t>
    </rPh>
    <rPh sb="19" eb="22">
      <t>シュウリョウビ</t>
    </rPh>
    <rPh sb="23" eb="24">
      <t>ノコ</t>
    </rPh>
    <rPh sb="25" eb="27">
      <t>ヒツヨウ</t>
    </rPh>
    <rPh sb="27" eb="29">
      <t>コウスウ</t>
    </rPh>
    <rPh sb="33" eb="35">
      <t>カンリョウ</t>
    </rPh>
    <rPh sb="35" eb="37">
      <t>ミコミ</t>
    </rPh>
    <rPh sb="37" eb="38">
      <t>ビ</t>
    </rPh>
    <rPh sb="39" eb="41">
      <t>ニュウリョク</t>
    </rPh>
    <phoneticPr fontId="2"/>
  </si>
  <si>
    <t>以上で、準備完了です。</t>
    <rPh sb="0" eb="2">
      <t>イジョウ</t>
    </rPh>
    <rPh sb="4" eb="6">
      <t>ジュンビ</t>
    </rPh>
    <rPh sb="6" eb="8">
      <t>カンリョウ</t>
    </rPh>
    <phoneticPr fontId="2"/>
  </si>
  <si>
    <t>準備　※PMが入力</t>
    <rPh sb="0" eb="2">
      <t>ジュンビ</t>
    </rPh>
    <rPh sb="7" eb="9">
      <t>ニュウリョク</t>
    </rPh>
    <phoneticPr fontId="2"/>
  </si>
  <si>
    <t>※入力する数値のルールは各プロジェクトで決めてください。</t>
    <phoneticPr fontId="2"/>
  </si>
  <si>
    <r>
      <t>（3）完成に必要な工数を見積もり、『</t>
    </r>
    <r>
      <rPr>
        <b/>
        <sz val="10"/>
        <color rgb="FF0070C0"/>
        <rFont val="ＭＳ Ｐゴシック"/>
        <family val="3"/>
        <charset val="128"/>
      </rPr>
      <t>残り必要工数（h）</t>
    </r>
    <r>
      <rPr>
        <sz val="10"/>
        <rFont val="ＭＳ Ｐゴシック"/>
        <family val="3"/>
        <charset val="128"/>
      </rPr>
      <t>』『</t>
    </r>
    <r>
      <rPr>
        <b/>
        <sz val="10"/>
        <color rgb="FF0070C0"/>
        <rFont val="ＭＳ Ｐゴシック"/>
        <family val="3"/>
        <charset val="128"/>
      </rPr>
      <t>完了見込日</t>
    </r>
    <r>
      <rPr>
        <sz val="10"/>
        <rFont val="ＭＳ Ｐゴシック"/>
        <family val="3"/>
        <charset val="128"/>
      </rPr>
      <t>』を入力してください。</t>
    </r>
    <rPh sb="3" eb="5">
      <t>カンセイ</t>
    </rPh>
    <rPh sb="6" eb="8">
      <t>ヒツヨウ</t>
    </rPh>
    <rPh sb="9" eb="11">
      <t>コウスウ</t>
    </rPh>
    <rPh sb="12" eb="14">
      <t>ミツ</t>
    </rPh>
    <rPh sb="18" eb="19">
      <t>ノコ</t>
    </rPh>
    <rPh sb="20" eb="22">
      <t>ヒツヨウ</t>
    </rPh>
    <rPh sb="22" eb="24">
      <t>コウスウ</t>
    </rPh>
    <rPh sb="29" eb="31">
      <t>カンリョウ</t>
    </rPh>
    <rPh sb="31" eb="33">
      <t>ミコミ</t>
    </rPh>
    <rPh sb="33" eb="34">
      <t>ビ</t>
    </rPh>
    <rPh sb="36" eb="38">
      <t>ニュウリョク</t>
    </rPh>
    <phoneticPr fontId="2"/>
  </si>
  <si>
    <r>
      <t>（2）帰宅する前に、該当する日付に</t>
    </r>
    <r>
      <rPr>
        <sz val="10"/>
        <color rgb="FFFF0000"/>
        <rFont val="ＭＳ Ｐゴシック"/>
        <family val="3"/>
        <charset val="128"/>
      </rPr>
      <t>進捗率（%）</t>
    </r>
    <r>
      <rPr>
        <sz val="10"/>
        <rFont val="ＭＳ Ｐゴシック"/>
        <family val="3"/>
        <charset val="128"/>
      </rPr>
      <t>を入力してください。</t>
    </r>
    <rPh sb="3" eb="5">
      <t>キタク</t>
    </rPh>
    <rPh sb="7" eb="8">
      <t>マエ</t>
    </rPh>
    <rPh sb="10" eb="12">
      <t>ガイトウ</t>
    </rPh>
    <rPh sb="14" eb="16">
      <t>ヒヅケ</t>
    </rPh>
    <rPh sb="17" eb="19">
      <t>シンチョク</t>
    </rPh>
    <rPh sb="19" eb="20">
      <t>リツ</t>
    </rPh>
    <rPh sb="24" eb="26">
      <t>ニュウリョク</t>
    </rPh>
    <phoneticPr fontId="2"/>
  </si>
  <si>
    <r>
      <t>（1）タスクを開始をしたら、『</t>
    </r>
    <r>
      <rPr>
        <b/>
        <sz val="10"/>
        <color rgb="FF0070C0"/>
        <rFont val="ＭＳ Ｐゴシック"/>
        <family val="3"/>
        <charset val="128"/>
      </rPr>
      <t>状態</t>
    </r>
    <r>
      <rPr>
        <sz val="10"/>
        <rFont val="ＭＳ Ｐゴシック"/>
        <family val="3"/>
        <charset val="128"/>
      </rPr>
      <t>』を「</t>
    </r>
    <r>
      <rPr>
        <sz val="10"/>
        <color rgb="FFFF0000"/>
        <rFont val="ＭＳ Ｐゴシック"/>
        <family val="3"/>
        <charset val="128"/>
      </rPr>
      <t>仕掛中</t>
    </r>
    <r>
      <rPr>
        <sz val="10"/>
        <rFont val="ＭＳ Ｐゴシック"/>
        <family val="3"/>
        <charset val="128"/>
      </rPr>
      <t>」に変更し、『</t>
    </r>
    <r>
      <rPr>
        <b/>
        <sz val="10"/>
        <color rgb="FF0070C0"/>
        <rFont val="ＭＳ Ｐゴシック"/>
        <family val="3"/>
        <charset val="128"/>
      </rPr>
      <t>計画開始日</t>
    </r>
    <r>
      <rPr>
        <sz val="10"/>
        <rFont val="ＭＳ Ｐゴシック"/>
        <family val="3"/>
        <charset val="128"/>
      </rPr>
      <t>』を入力してください。</t>
    </r>
    <rPh sb="7" eb="9">
      <t>カイシ</t>
    </rPh>
    <rPh sb="15" eb="17">
      <t>ジョウタイ</t>
    </rPh>
    <rPh sb="20" eb="22">
      <t>シカカリ</t>
    </rPh>
    <rPh sb="22" eb="23">
      <t>チュウ</t>
    </rPh>
    <rPh sb="25" eb="27">
      <t>ヘンコウ</t>
    </rPh>
    <rPh sb="30" eb="32">
      <t>ケイカク</t>
    </rPh>
    <rPh sb="32" eb="35">
      <t>カイシビ</t>
    </rPh>
    <rPh sb="37" eb="39">
      <t>ニュウリョク</t>
    </rPh>
    <phoneticPr fontId="2"/>
  </si>
  <si>
    <r>
      <t>（3）タスクが完了したら、『</t>
    </r>
    <r>
      <rPr>
        <b/>
        <sz val="10"/>
        <color rgb="FF0070C0"/>
        <rFont val="ＭＳ Ｐゴシック"/>
        <family val="3"/>
        <charset val="128"/>
      </rPr>
      <t>状態</t>
    </r>
    <r>
      <rPr>
        <sz val="10"/>
        <rFont val="ＭＳ Ｐゴシック"/>
        <family val="3"/>
        <charset val="128"/>
      </rPr>
      <t>』を「</t>
    </r>
    <r>
      <rPr>
        <sz val="10"/>
        <color rgb="FFFF0000"/>
        <rFont val="ＭＳ Ｐゴシック"/>
        <family val="3"/>
        <charset val="128"/>
      </rPr>
      <t>完了</t>
    </r>
    <r>
      <rPr>
        <sz val="10"/>
        <rFont val="ＭＳ Ｐゴシック"/>
        <family val="3"/>
        <charset val="128"/>
      </rPr>
      <t>」に変更し、『</t>
    </r>
    <r>
      <rPr>
        <b/>
        <sz val="10"/>
        <color rgb="FF0070C0"/>
        <rFont val="ＭＳ Ｐゴシック"/>
        <family val="3"/>
        <charset val="128"/>
      </rPr>
      <t>実績終了日</t>
    </r>
    <r>
      <rPr>
        <sz val="10"/>
        <rFont val="ＭＳ Ｐゴシック"/>
        <family val="3"/>
        <charset val="128"/>
      </rPr>
      <t>』を入力してください。該当する日付の進捗率を「</t>
    </r>
    <r>
      <rPr>
        <sz val="10"/>
        <color rgb="FFFF0000"/>
        <rFont val="ＭＳ Ｐゴシック"/>
        <family val="3"/>
        <charset val="128"/>
      </rPr>
      <t>100</t>
    </r>
    <r>
      <rPr>
        <sz val="10"/>
        <rFont val="ＭＳ Ｐゴシック"/>
        <family val="3"/>
        <charset val="128"/>
      </rPr>
      <t>」と入力してください。</t>
    </r>
    <rPh sb="7" eb="9">
      <t>カンリョウ</t>
    </rPh>
    <rPh sb="14" eb="16">
      <t>ジョウタイ</t>
    </rPh>
    <rPh sb="19" eb="21">
      <t>カンリョウ</t>
    </rPh>
    <rPh sb="23" eb="25">
      <t>ヘンコウ</t>
    </rPh>
    <rPh sb="28" eb="30">
      <t>ジッセキ</t>
    </rPh>
    <rPh sb="30" eb="33">
      <t>シュウリョウビ</t>
    </rPh>
    <rPh sb="35" eb="37">
      <t>ニュウリョク</t>
    </rPh>
    <phoneticPr fontId="2"/>
  </si>
  <si>
    <t>【プロジェクト進行中】</t>
    <rPh sb="7" eb="10">
      <t>シンコウチュウ</t>
    </rPh>
    <phoneticPr fontId="2"/>
  </si>
  <si>
    <t>【プロジェクト進行後】</t>
    <rPh sb="7" eb="9">
      <t>シンコウ</t>
    </rPh>
    <rPh sb="9" eb="10">
      <t>ゴ</t>
    </rPh>
    <phoneticPr fontId="2"/>
  </si>
  <si>
    <t>管理フロー　※各担当者が入力</t>
    <rPh sb="0" eb="2">
      <t>カンリ</t>
    </rPh>
    <rPh sb="7" eb="8">
      <t>カク</t>
    </rPh>
    <rPh sb="8" eb="11">
      <t>タントウシャ</t>
    </rPh>
    <rPh sb="12" eb="14">
      <t>ニュウリョク</t>
    </rPh>
    <phoneticPr fontId="2"/>
  </si>
  <si>
    <t>※『超過日数』の背景色が赤が多い場合、プロジェクトが絶賛炎上中です。</t>
    <rPh sb="2" eb="4">
      <t>チョウカ</t>
    </rPh>
    <rPh sb="4" eb="6">
      <t>ニッスウ</t>
    </rPh>
    <rPh sb="8" eb="11">
      <t>ハイケイショク</t>
    </rPh>
    <rPh sb="12" eb="13">
      <t>アカ</t>
    </rPh>
    <rPh sb="14" eb="15">
      <t>オオ</t>
    </rPh>
    <rPh sb="16" eb="18">
      <t>バアイ</t>
    </rPh>
    <rPh sb="26" eb="28">
      <t>ゼッサン</t>
    </rPh>
    <rPh sb="28" eb="30">
      <t>エンジョウ</t>
    </rPh>
    <rPh sb="30" eb="31">
      <t>チュウ</t>
    </rPh>
    <phoneticPr fontId="2"/>
  </si>
  <si>
    <t>参考</t>
    <rPh sb="0" eb="2">
      <t>サンコウ</t>
    </rPh>
    <phoneticPr fontId="2"/>
  </si>
  <si>
    <t>『進捗率』と『超過日数』には、数式が入っています。</t>
    <rPh sb="1" eb="3">
      <t>シンチョク</t>
    </rPh>
    <rPh sb="3" eb="4">
      <t>リツ</t>
    </rPh>
    <rPh sb="7" eb="9">
      <t>チョウカ</t>
    </rPh>
    <rPh sb="9" eb="11">
      <t>ニッスウ</t>
    </rPh>
    <rPh sb="15" eb="17">
      <t>スウシキ</t>
    </rPh>
    <rPh sb="18" eb="19">
      <t>ハイ</t>
    </rPh>
    <phoneticPr fontId="2"/>
  </si>
  <si>
    <t>数式が削除されないように、シートの保護をしておいてください。</t>
    <rPh sb="0" eb="2">
      <t>スウシキ</t>
    </rPh>
    <rPh sb="3" eb="5">
      <t>サクジョ</t>
    </rPh>
    <rPh sb="17" eb="19">
      <t>ホゴ</t>
    </rPh>
    <phoneticPr fontId="2"/>
  </si>
  <si>
    <t>（1）シートの保護</t>
    <rPh sb="7" eb="9">
      <t>ホゴ</t>
    </rPh>
    <phoneticPr fontId="2"/>
  </si>
  <si>
    <t>（2）ブックの共有</t>
    <rPh sb="7" eb="9">
      <t>キョウユウ</t>
    </rPh>
    <phoneticPr fontId="2"/>
  </si>
  <si>
    <t>シートの保護を解除するには、「シート保護の解除」のアイコンをクリックします。</t>
    <rPh sb="4" eb="6">
      <t>ホゴ</t>
    </rPh>
    <rPh sb="7" eb="9">
      <t>カイジョ</t>
    </rPh>
    <rPh sb="18" eb="20">
      <t>ホゴ</t>
    </rPh>
    <rPh sb="21" eb="23">
      <t>カイジョ</t>
    </rPh>
    <phoneticPr fontId="2"/>
  </si>
  <si>
    <t>メンバーが同時に編集・保存できるように、ブックの共有をします。</t>
    <rPh sb="5" eb="7">
      <t>ドウジ</t>
    </rPh>
    <rPh sb="8" eb="10">
      <t>ヘンシュウ</t>
    </rPh>
    <rPh sb="11" eb="13">
      <t>ホゾン</t>
    </rPh>
    <rPh sb="24" eb="26">
      <t>キョウユウ</t>
    </rPh>
    <phoneticPr fontId="2"/>
  </si>
  <si>
    <t>解除方法</t>
    <rPh sb="0" eb="2">
      <t>カイジョ</t>
    </rPh>
    <rPh sb="2" eb="4">
      <t>ホウホウ</t>
    </rPh>
    <phoneticPr fontId="2"/>
  </si>
  <si>
    <t>（3）当日を目立たせる補助線</t>
    <rPh sb="3" eb="5">
      <t>トウジツ</t>
    </rPh>
    <rPh sb="6" eb="8">
      <t>メダ</t>
    </rPh>
    <rPh sb="11" eb="14">
      <t>ホジョセン</t>
    </rPh>
    <phoneticPr fontId="2"/>
  </si>
  <si>
    <t>　</t>
    <phoneticPr fontId="2"/>
  </si>
  <si>
    <t>当日が目立つようにして、メンバーが入力しやすいように補助線を引いています。</t>
    <rPh sb="0" eb="2">
      <t>トウジツ</t>
    </rPh>
    <rPh sb="3" eb="5">
      <t>メダ</t>
    </rPh>
    <rPh sb="17" eb="19">
      <t>ニュウリョク</t>
    </rPh>
    <rPh sb="26" eb="29">
      <t>ホジョセン</t>
    </rPh>
    <rPh sb="30" eb="31">
      <t>ヒ</t>
    </rPh>
    <phoneticPr fontId="2"/>
  </si>
  <si>
    <t>「ブック共有の解除」　⇒　「シート保護の解除」をしてから、手動で線をずらしてください。</t>
    <rPh sb="4" eb="6">
      <t>キョウユウ</t>
    </rPh>
    <rPh sb="7" eb="9">
      <t>カイジョ</t>
    </rPh>
    <rPh sb="17" eb="19">
      <t>ホゴ</t>
    </rPh>
    <rPh sb="20" eb="22">
      <t>カイジョ</t>
    </rPh>
    <rPh sb="29" eb="31">
      <t>シュドウ</t>
    </rPh>
    <rPh sb="32" eb="33">
      <t>セン</t>
    </rPh>
    <phoneticPr fontId="2"/>
  </si>
  <si>
    <t>（4）ヘッダーの変更</t>
    <rPh sb="8" eb="10">
      <t>ヘンコウ</t>
    </rPh>
    <phoneticPr fontId="2"/>
  </si>
  <si>
    <t>ヘッダーの中身を編集する場合、「ブック共有の解除」　⇒　「シート保護の解除」をしてから、ヘッダーをダブルクリックしてください。</t>
    <rPh sb="5" eb="7">
      <t>ナカミ</t>
    </rPh>
    <rPh sb="8" eb="10">
      <t>ヘンシュウ</t>
    </rPh>
    <rPh sb="12" eb="14">
      <t>バアイ</t>
    </rPh>
    <phoneticPr fontId="2"/>
  </si>
  <si>
    <t>別ブックが立ち上がり、入力できるようになります。</t>
    <rPh sb="0" eb="1">
      <t>ベツ</t>
    </rPh>
    <rPh sb="5" eb="6">
      <t>タ</t>
    </rPh>
    <rPh sb="7" eb="8">
      <t>ア</t>
    </rPh>
    <rPh sb="11" eb="13">
      <t>ニュウリョク</t>
    </rPh>
    <phoneticPr fontId="2"/>
  </si>
  <si>
    <t>ヘッダーをオブジェクトで作成しておくと、セル列の幅を変更しても影響を受けないので、見栄えを統一するのに便利です。</t>
    <rPh sb="12" eb="14">
      <t>サクセイ</t>
    </rPh>
    <rPh sb="22" eb="23">
      <t>レツ</t>
    </rPh>
    <rPh sb="24" eb="25">
      <t>ハバ</t>
    </rPh>
    <rPh sb="26" eb="28">
      <t>ヘンコウ</t>
    </rPh>
    <rPh sb="31" eb="33">
      <t>エイキョウ</t>
    </rPh>
    <rPh sb="34" eb="35">
      <t>ウ</t>
    </rPh>
    <rPh sb="41" eb="43">
      <t>ミバ</t>
    </rPh>
    <rPh sb="45" eb="47">
      <t>トウイツ</t>
    </rPh>
    <rPh sb="51" eb="53">
      <t>ベンリ</t>
    </rPh>
    <phoneticPr fontId="2"/>
  </si>
  <si>
    <t>（5）列の増やし方</t>
    <rPh sb="3" eb="4">
      <t>レツ</t>
    </rPh>
    <rPh sb="5" eb="6">
      <t>フ</t>
    </rPh>
    <rPh sb="8" eb="9">
      <t>カタ</t>
    </rPh>
    <phoneticPr fontId="2"/>
  </si>
  <si>
    <t>一番右の列番号をクリックして、列選択してからコピーしてください。</t>
    <rPh sb="0" eb="2">
      <t>イチバン</t>
    </rPh>
    <rPh sb="2" eb="3">
      <t>ミギ</t>
    </rPh>
    <rPh sb="4" eb="5">
      <t>レツ</t>
    </rPh>
    <rPh sb="5" eb="7">
      <t>バンゴウ</t>
    </rPh>
    <rPh sb="15" eb="16">
      <t>レツ</t>
    </rPh>
    <rPh sb="16" eb="18">
      <t>センタク</t>
    </rPh>
    <phoneticPr fontId="2"/>
  </si>
  <si>
    <t>先ほど選択した列の右隣以降の列を、増やしたい分だけ列選択してください。</t>
    <rPh sb="0" eb="1">
      <t>サキ</t>
    </rPh>
    <rPh sb="3" eb="5">
      <t>センタク</t>
    </rPh>
    <rPh sb="7" eb="8">
      <t>レツ</t>
    </rPh>
    <rPh sb="9" eb="11">
      <t>ミギドナリ</t>
    </rPh>
    <rPh sb="11" eb="13">
      <t>イコウ</t>
    </rPh>
    <rPh sb="14" eb="15">
      <t>レツ</t>
    </rPh>
    <rPh sb="17" eb="18">
      <t>フ</t>
    </rPh>
    <rPh sb="22" eb="23">
      <t>ブン</t>
    </rPh>
    <rPh sb="25" eb="26">
      <t>レツ</t>
    </rPh>
    <rPh sb="26" eb="28">
      <t>センタク</t>
    </rPh>
    <phoneticPr fontId="2"/>
  </si>
  <si>
    <t>列選択した状態で、貼り付けをしてください。</t>
    <rPh sb="0" eb="1">
      <t>レツ</t>
    </rPh>
    <rPh sb="1" eb="3">
      <t>センタク</t>
    </rPh>
    <rPh sb="5" eb="7">
      <t>ジョウタイ</t>
    </rPh>
    <rPh sb="9" eb="10">
      <t>ハ</t>
    </rPh>
    <rPh sb="11" eb="12">
      <t>ツ</t>
    </rPh>
    <phoneticPr fontId="2"/>
  </si>
  <si>
    <t>※下記の一連の操作をしないと、日付や曜日の値、休日の背景色を変える書式が反映されません。</t>
    <rPh sb="1" eb="3">
      <t>カキ</t>
    </rPh>
    <rPh sb="4" eb="6">
      <t>イチレン</t>
    </rPh>
    <rPh sb="7" eb="9">
      <t>ソウサ</t>
    </rPh>
    <rPh sb="15" eb="17">
      <t>ヒヅケ</t>
    </rPh>
    <rPh sb="18" eb="20">
      <t>ヨウビ</t>
    </rPh>
    <rPh sb="21" eb="22">
      <t>アタイ</t>
    </rPh>
    <rPh sb="23" eb="25">
      <t>キュウジツ</t>
    </rPh>
    <rPh sb="26" eb="29">
      <t>ハイケイショク</t>
    </rPh>
    <rPh sb="30" eb="31">
      <t>カ</t>
    </rPh>
    <rPh sb="33" eb="35">
      <t>ショシキ</t>
    </rPh>
    <rPh sb="36" eb="38">
      <t>ハンエイ</t>
    </rPh>
    <phoneticPr fontId="2"/>
  </si>
  <si>
    <t>※事前に、「ブック共有の解除」　⇒　「シート保護の解除」をしてから、実行してください。</t>
    <rPh sb="1" eb="3">
      <t>ジゼン</t>
    </rPh>
    <rPh sb="9" eb="11">
      <t>キョウユウ</t>
    </rPh>
    <rPh sb="12" eb="14">
      <t>カイジョ</t>
    </rPh>
    <rPh sb="22" eb="24">
      <t>ホゴ</t>
    </rPh>
    <rPh sb="25" eb="27">
      <t>カイジョ</t>
    </rPh>
    <rPh sb="34" eb="36">
      <t>ジッコウ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</si>
</sst>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dd"/>
    <numFmt numFmtId="177" formatCode="aaa"/>
    <numFmt numFmtId="178" formatCode="0.0_ "/>
    <numFmt numFmtId="179" formatCode="#,##0.0_ "/>
    <numFmt numFmtId="180" formatCode="0.00_ "/>
    <numFmt numFmtId="181" formatCode="yyyy&quot;年&quot;m&quot;月&quot;;@"/>
    <numFmt numFmtId="182" formatCode="yyyy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u/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lightUp">
        <fgColor indexed="9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9"/>
      </patternFill>
    </fill>
    <fill>
      <patternFill patternType="lightUp">
        <fgColor indexed="9"/>
        <bgColor rgb="FFFFFFCC"/>
      </patternFill>
    </fill>
    <fill>
      <patternFill patternType="solid">
        <fgColor rgb="FFFFCCFF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indexed="9"/>
        <bgColor theme="6" tint="0.59996337778862885"/>
      </patternFill>
    </fill>
    <fill>
      <patternFill patternType="solid">
        <fgColor rgb="FF0070C0"/>
        <bgColor indexed="9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0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6" fontId="9" fillId="0" borderId="4" xfId="0" applyNumberFormat="1" applyFont="1" applyFill="1" applyBorder="1" applyAlignment="1" applyProtection="1">
      <alignment horizontal="center" vertical="center"/>
      <protection locked="0"/>
    </xf>
    <xf numFmtId="176" fontId="9" fillId="0" borderId="4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8" fillId="0" borderId="0" xfId="0" applyFont="1" applyFill="1" applyProtection="1">
      <alignment vertical="center"/>
      <protection locked="0"/>
    </xf>
    <xf numFmtId="0" fontId="15" fillId="0" borderId="0" xfId="0" applyFo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9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6" fillId="9" borderId="4" xfId="0" applyFont="1" applyFill="1" applyBorder="1" applyAlignment="1">
      <alignment horizontal="center" vertical="center"/>
    </xf>
    <xf numFmtId="0" fontId="14" fillId="0" borderId="12" xfId="0" applyFont="1" applyFill="1" applyBorder="1">
      <alignment vertical="center"/>
    </xf>
    <xf numFmtId="0" fontId="14" fillId="3" borderId="3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4" xfId="0" applyFont="1" applyBorder="1">
      <alignment vertical="center"/>
    </xf>
    <xf numFmtId="0" fontId="14" fillId="3" borderId="4" xfId="0" applyFont="1" applyFill="1" applyBorder="1">
      <alignment vertical="center"/>
    </xf>
    <xf numFmtId="0" fontId="14" fillId="10" borderId="3" xfId="0" applyFont="1" applyFill="1" applyBorder="1">
      <alignment vertical="center"/>
    </xf>
    <xf numFmtId="0" fontId="14" fillId="11" borderId="3" xfId="0" applyFont="1" applyFill="1" applyBorder="1">
      <alignment vertical="center"/>
    </xf>
    <xf numFmtId="0" fontId="14" fillId="12" borderId="3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4" fillId="13" borderId="3" xfId="0" applyFont="1" applyFill="1" applyBorder="1">
      <alignment vertical="center"/>
    </xf>
    <xf numFmtId="0" fontId="14" fillId="14" borderId="3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4" fillId="15" borderId="3" xfId="0" applyFont="1" applyFill="1" applyBorder="1">
      <alignment vertical="center"/>
    </xf>
    <xf numFmtId="0" fontId="14" fillId="0" borderId="11" xfId="0" applyFont="1" applyBorder="1">
      <alignment vertical="center"/>
    </xf>
    <xf numFmtId="178" fontId="12" fillId="8" borderId="6" xfId="2" applyNumberFormat="1" applyFont="1" applyFill="1" applyBorder="1" applyAlignment="1" applyProtection="1">
      <alignment horizontal="center" vertical="center" shrinkToFit="1"/>
    </xf>
    <xf numFmtId="49" fontId="1" fillId="0" borderId="6" xfId="1" applyNumberFormat="1" applyFont="1" applyFill="1" applyBorder="1" applyAlignment="1" applyProtection="1">
      <alignment horizontal="center" vertical="top" shrinkToFit="1"/>
      <protection locked="0"/>
    </xf>
    <xf numFmtId="14" fontId="12" fillId="0" borderId="6" xfId="2" applyNumberFormat="1" applyFont="1" applyFill="1" applyBorder="1" applyAlignment="1" applyProtection="1">
      <alignment horizontal="center" vertical="top" shrinkToFit="1"/>
      <protection locked="0"/>
    </xf>
    <xf numFmtId="179" fontId="12" fillId="0" borderId="6" xfId="2" applyNumberFormat="1" applyFont="1" applyFill="1" applyBorder="1" applyAlignment="1" applyProtection="1">
      <alignment horizontal="center" vertical="top" shrinkToFit="1"/>
      <protection locked="0"/>
    </xf>
    <xf numFmtId="0" fontId="12" fillId="0" borderId="6" xfId="2" applyFont="1" applyFill="1" applyBorder="1" applyAlignment="1" applyProtection="1">
      <alignment horizontal="center" vertical="top" shrinkToFit="1"/>
      <protection locked="0"/>
    </xf>
    <xf numFmtId="0" fontId="12" fillId="0" borderId="6" xfId="2" applyFont="1" applyFill="1" applyBorder="1" applyAlignment="1" applyProtection="1">
      <alignment horizontal="center" vertical="center" shrinkToFit="1"/>
      <protection locked="0"/>
    </xf>
    <xf numFmtId="0" fontId="12" fillId="0" borderId="6" xfId="2" applyFont="1" applyFill="1" applyBorder="1" applyAlignment="1" applyProtection="1">
      <alignment horizontal="left" vertical="center" wrapText="1"/>
      <protection locked="0"/>
    </xf>
    <xf numFmtId="0" fontId="13" fillId="0" borderId="6" xfId="2" applyFont="1" applyFill="1" applyBorder="1" applyAlignment="1" applyProtection="1">
      <alignment vertical="top" wrapText="1"/>
      <protection locked="0"/>
    </xf>
    <xf numFmtId="0" fontId="12" fillId="0" borderId="4" xfId="2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horizontal="left" vertical="center" wrapText="1"/>
      <protection locked="0"/>
    </xf>
    <xf numFmtId="0" fontId="13" fillId="0" borderId="4" xfId="2" applyFont="1" applyFill="1" applyBorder="1" applyAlignment="1" applyProtection="1">
      <alignment vertical="top" wrapText="1"/>
      <protection locked="0"/>
    </xf>
    <xf numFmtId="14" fontId="12" fillId="0" borderId="4" xfId="2" applyNumberFormat="1" applyFont="1" applyFill="1" applyBorder="1" applyAlignment="1" applyProtection="1">
      <alignment horizontal="center" vertical="top" shrinkToFit="1"/>
      <protection locked="0"/>
    </xf>
    <xf numFmtId="179" fontId="12" fillId="0" borderId="4" xfId="2" applyNumberFormat="1" applyFont="1" applyFill="1" applyBorder="1" applyAlignment="1" applyProtection="1">
      <alignment horizontal="center" vertical="top" shrinkToFit="1"/>
      <protection locked="0"/>
    </xf>
    <xf numFmtId="0" fontId="12" fillId="0" borderId="4" xfId="2" applyFont="1" applyFill="1" applyBorder="1" applyAlignment="1" applyProtection="1">
      <alignment horizontal="center" vertical="top" shrinkToFit="1"/>
      <protection locked="0"/>
    </xf>
    <xf numFmtId="49" fontId="13" fillId="0" borderId="6" xfId="1" applyNumberFormat="1" applyFont="1" applyFill="1" applyBorder="1" applyAlignment="1" applyProtection="1">
      <alignment horizontal="center" vertical="top" shrinkToFit="1"/>
      <protection locked="0"/>
    </xf>
    <xf numFmtId="49" fontId="13" fillId="0" borderId="4" xfId="1" applyNumberFormat="1" applyFont="1" applyFill="1" applyBorder="1" applyAlignment="1" applyProtection="1">
      <alignment horizontal="center" vertical="top" shrinkToFit="1"/>
      <protection locked="0"/>
    </xf>
    <xf numFmtId="9" fontId="0" fillId="0" borderId="10" xfId="0" applyNumberFormat="1" applyFill="1" applyBorder="1" applyAlignment="1" applyProtection="1">
      <alignment horizontal="center" vertical="center" shrinkToFit="1"/>
      <protection locked="0"/>
    </xf>
    <xf numFmtId="9" fontId="0" fillId="0" borderId="10" xfId="0" quotePrefix="1" applyNumberFormat="1" applyFill="1" applyBorder="1" applyAlignment="1" applyProtection="1">
      <alignment horizontal="center" vertical="center" shrinkToFit="1"/>
      <protection locked="0"/>
    </xf>
    <xf numFmtId="9" fontId="0" fillId="0" borderId="9" xfId="0" applyNumberFormat="1" applyFill="1" applyBorder="1" applyAlignment="1" applyProtection="1">
      <alignment horizontal="center" vertical="center" shrinkToFit="1"/>
      <protection locked="0"/>
    </xf>
    <xf numFmtId="9" fontId="0" fillId="0" borderId="8" xfId="0" applyNumberFormat="1" applyFill="1" applyBorder="1" applyAlignment="1" applyProtection="1">
      <alignment horizontal="center" vertical="center" shrinkToFit="1"/>
      <protection locked="0"/>
    </xf>
    <xf numFmtId="9" fontId="12" fillId="0" borderId="6" xfId="2" applyNumberFormat="1" applyFont="1" applyFill="1" applyBorder="1" applyAlignment="1" applyProtection="1">
      <alignment vertical="top" wrapText="1"/>
    </xf>
    <xf numFmtId="9" fontId="12" fillId="0" borderId="4" xfId="2" applyNumberFormat="1" applyFont="1" applyFill="1" applyBorder="1" applyAlignment="1" applyProtection="1">
      <alignment vertical="top" wrapText="1"/>
    </xf>
    <xf numFmtId="49" fontId="1" fillId="0" borderId="4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4" xfId="0" applyFont="1" applyFill="1" applyBorder="1" applyAlignment="1">
      <alignment vertical="center" shrinkToFit="1"/>
    </xf>
    <xf numFmtId="0" fontId="14" fillId="0" borderId="4" xfId="0" applyFont="1" applyFill="1" applyBorder="1">
      <alignment vertical="center"/>
    </xf>
    <xf numFmtId="0" fontId="14" fillId="0" borderId="4" xfId="0" applyFont="1" applyFill="1" applyBorder="1" applyAlignment="1">
      <alignment vertical="center" shrinkToFit="1"/>
    </xf>
    <xf numFmtId="180" fontId="14" fillId="0" borderId="4" xfId="0" applyNumberFormat="1" applyFont="1" applyFill="1" applyBorder="1" applyAlignment="1">
      <alignment vertical="center" shrinkToFit="1"/>
    </xf>
    <xf numFmtId="0" fontId="14" fillId="10" borderId="4" xfId="0" applyFont="1" applyFill="1" applyBorder="1">
      <alignment vertical="center"/>
    </xf>
    <xf numFmtId="0" fontId="14" fillId="11" borderId="4" xfId="0" applyFont="1" applyFill="1" applyBorder="1">
      <alignment vertical="center"/>
    </xf>
    <xf numFmtId="0" fontId="14" fillId="12" borderId="4" xfId="0" applyFont="1" applyFill="1" applyBorder="1">
      <alignment vertical="center"/>
    </xf>
    <xf numFmtId="0" fontId="14" fillId="13" borderId="4" xfId="0" applyFont="1" applyFill="1" applyBorder="1">
      <alignment vertical="center"/>
    </xf>
    <xf numFmtId="0" fontId="14" fillId="14" borderId="4" xfId="0" applyFont="1" applyFill="1" applyBorder="1">
      <alignment vertical="center"/>
    </xf>
    <xf numFmtId="0" fontId="14" fillId="4" borderId="4" xfId="0" applyFont="1" applyFill="1" applyBorder="1">
      <alignment vertical="center"/>
    </xf>
    <xf numFmtId="0" fontId="14" fillId="15" borderId="14" xfId="0" applyFont="1" applyFill="1" applyBorder="1">
      <alignment vertical="center"/>
    </xf>
    <xf numFmtId="0" fontId="19" fillId="0" borderId="8" xfId="0" applyFont="1" applyBorder="1" applyAlignment="1">
      <alignment vertical="center" shrinkToFit="1"/>
    </xf>
    <xf numFmtId="0" fontId="19" fillId="0" borderId="8" xfId="0" applyFont="1" applyBorder="1">
      <alignment vertical="center"/>
    </xf>
    <xf numFmtId="180" fontId="0" fillId="0" borderId="0" xfId="0" applyNumberFormat="1" applyFill="1" applyProtection="1">
      <alignment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6" fillId="18" borderId="0" xfId="0" applyFont="1" applyFill="1">
      <alignment vertical="center"/>
    </xf>
    <xf numFmtId="0" fontId="21" fillId="18" borderId="0" xfId="0" applyFont="1" applyFill="1">
      <alignment vertical="center"/>
    </xf>
    <xf numFmtId="0" fontId="22" fillId="0" borderId="6" xfId="2" applyFont="1" applyFill="1" applyBorder="1" applyAlignment="1" applyProtection="1">
      <alignment vertical="top" wrapText="1"/>
      <protection locked="0"/>
    </xf>
    <xf numFmtId="177" fontId="11" fillId="0" borderId="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Alignment="1" applyProtection="1">
      <alignment horizontal="center" vertical="center"/>
      <protection locked="0"/>
    </xf>
    <xf numFmtId="181" fontId="0" fillId="0" borderId="0" xfId="0" quotePrefix="1" applyNumberFormat="1" applyFill="1" applyProtection="1">
      <alignment vertical="center"/>
      <protection locked="0"/>
    </xf>
    <xf numFmtId="181" fontId="0" fillId="0" borderId="0" xfId="0" quotePrefix="1" applyNumberFormat="1" applyFill="1" applyProtection="1">
      <alignment vertical="center"/>
    </xf>
    <xf numFmtId="182" fontId="0" fillId="0" borderId="0" xfId="0" applyNumberFormat="1">
      <alignment vertical="center"/>
    </xf>
    <xf numFmtId="0" fontId="20" fillId="0" borderId="0" xfId="0" applyFont="1">
      <alignment vertical="center"/>
    </xf>
    <xf numFmtId="178" fontId="12" fillId="8" borderId="4" xfId="2" applyNumberFormat="1" applyFont="1" applyFill="1" applyBorder="1" applyAlignment="1" applyProtection="1">
      <alignment horizontal="center" vertical="center" shrinkToFit="1"/>
    </xf>
    <xf numFmtId="179" fontId="0" fillId="0" borderId="0" xfId="0" applyNumberFormat="1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178" fontId="0" fillId="0" borderId="0" xfId="0" applyNumberFormat="1" applyFill="1" applyAlignment="1" applyProtection="1">
      <alignment vertical="center" shrinkToFit="1"/>
      <protection locked="0"/>
    </xf>
    <xf numFmtId="0" fontId="24" fillId="0" borderId="0" xfId="0" applyFo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8" fillId="6" borderId="5" xfId="2" applyFont="1" applyFill="1" applyBorder="1" applyAlignment="1" applyProtection="1">
      <alignment horizontal="center" vertical="center" wrapText="1"/>
    </xf>
    <xf numFmtId="0" fontId="8" fillId="6" borderId="7" xfId="2" applyFont="1" applyFill="1" applyBorder="1" applyAlignment="1" applyProtection="1">
      <alignment horizontal="center" vertical="center"/>
    </xf>
    <xf numFmtId="0" fontId="7" fillId="7" borderId="6" xfId="2" applyFont="1" applyFill="1" applyBorder="1" applyAlignment="1" applyProtection="1">
      <alignment horizontal="center" vertical="center" wrapText="1" shrinkToFit="1"/>
    </xf>
    <xf numFmtId="0" fontId="7" fillId="7" borderId="8" xfId="2" applyFont="1" applyFill="1" applyBorder="1" applyAlignment="1" applyProtection="1">
      <alignment horizontal="center" vertical="center" wrapText="1" shrinkToFit="1"/>
    </xf>
    <xf numFmtId="0" fontId="7" fillId="6" borderId="6" xfId="2" applyFont="1" applyFill="1" applyBorder="1" applyAlignment="1" applyProtection="1">
      <alignment horizontal="center" vertical="center" wrapText="1" shrinkToFit="1"/>
    </xf>
    <xf numFmtId="0" fontId="7" fillId="6" borderId="8" xfId="2" applyFont="1" applyFill="1" applyBorder="1" applyAlignment="1" applyProtection="1">
      <alignment horizontal="center" vertical="center" wrapText="1" shrinkToFit="1"/>
    </xf>
    <xf numFmtId="0" fontId="5" fillId="5" borderId="5" xfId="2" applyFont="1" applyFill="1" applyBorder="1" applyAlignment="1" applyProtection="1">
      <alignment horizontal="center" vertical="center"/>
    </xf>
    <xf numFmtId="0" fontId="5" fillId="5" borderId="7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/>
    </xf>
    <xf numFmtId="0" fontId="6" fillId="16" borderId="5" xfId="2" applyFont="1" applyFill="1" applyBorder="1" applyAlignment="1" applyProtection="1">
      <alignment horizontal="center" vertical="center" wrapText="1"/>
    </xf>
    <xf numFmtId="0" fontId="6" fillId="16" borderId="7" xfId="2" applyFont="1" applyFill="1" applyBorder="1" applyAlignment="1" applyProtection="1">
      <alignment horizontal="center" vertical="center"/>
    </xf>
    <xf numFmtId="0" fontId="5" fillId="17" borderId="6" xfId="2" applyFont="1" applyFill="1" applyBorder="1" applyAlignment="1" applyProtection="1">
      <alignment horizontal="center" vertical="center"/>
    </xf>
    <xf numFmtId="0" fontId="5" fillId="17" borderId="8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3" fillId="16" borderId="1" xfId="2" applyFont="1" applyFill="1" applyBorder="1" applyAlignment="1" applyProtection="1">
      <alignment horizontal="center" vertical="center"/>
    </xf>
    <xf numFmtId="0" fontId="3" fillId="16" borderId="3" xfId="2" applyFont="1" applyFill="1" applyBorder="1" applyAlignment="1" applyProtection="1">
      <alignment horizontal="center" vertical="center"/>
    </xf>
    <xf numFmtId="0" fontId="10" fillId="6" borderId="5" xfId="2" applyFont="1" applyFill="1" applyBorder="1" applyAlignment="1" applyProtection="1">
      <alignment horizontal="center" vertical="center" wrapText="1"/>
    </xf>
    <xf numFmtId="0" fontId="10" fillId="6" borderId="7" xfId="2" applyFont="1" applyFill="1" applyBorder="1" applyAlignment="1" applyProtection="1">
      <alignment horizontal="center" vertical="center" wrapText="1"/>
    </xf>
    <xf numFmtId="0" fontId="7" fillId="6" borderId="4" xfId="2" applyFont="1" applyFill="1" applyBorder="1" applyAlignment="1" applyProtection="1">
      <alignment horizontal="center" vertical="center"/>
    </xf>
    <xf numFmtId="0" fontId="5" fillId="5" borderId="5" xfId="2" applyFont="1" applyFill="1" applyBorder="1" applyAlignment="1" applyProtection="1">
      <alignment horizontal="center" vertical="center" wrapText="1"/>
    </xf>
  </cellXfs>
  <cellStyles count="4">
    <cellStyle name="パーセント" xfId="1" builtinId="5"/>
    <cellStyle name="標準" xfId="0" builtinId="0"/>
    <cellStyle name="標準 2" xfId="3"/>
    <cellStyle name="標準_Sheet2" xfId="2"/>
  </cellStyles>
  <dxfs count="1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EC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2" Type="http://schemas.openxmlformats.org/officeDocument/2006/relationships/image" Target="../media/image3.tmp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1" Type="http://schemas.openxmlformats.org/officeDocument/2006/relationships/image" Target="../media/image2.tmp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222201</xdr:colOff>
      <xdr:row>4</xdr:row>
      <xdr:rowOff>137585</xdr:rowOff>
    </xdr:from>
    <xdr:to>
      <xdr:col>25</xdr:col>
      <xdr:colOff>222201</xdr:colOff>
      <xdr:row>109</xdr:row>
      <xdr:rowOff>137586</xdr:rowOff>
    </xdr:to>
    <xdr:cxnSp macro="">
      <xdr:nvCxnSpPr>
        <xdr:cNvPr id="2" name="直線コネクタ 1"/>
        <xdr:cNvCxnSpPr/>
      </xdr:nvCxnSpPr>
      <xdr:spPr>
        <a:xfrm>
          <a:off x="17398951" y="814918"/>
          <a:ext cx="0" cy="18055168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6</xdr:col>
          <xdr:colOff>9525</xdr:colOff>
          <xdr:row>4</xdr:row>
          <xdr:rowOff>57150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224</xdr:row>
      <xdr:rowOff>19050</xdr:rowOff>
    </xdr:from>
    <xdr:to>
      <xdr:col>30</xdr:col>
      <xdr:colOff>95728</xdr:colOff>
      <xdr:row>248</xdr:row>
      <xdr:rowOff>86245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4356675"/>
          <a:ext cx="3419953" cy="372479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252</xdr:row>
      <xdr:rowOff>19050</xdr:rowOff>
    </xdr:from>
    <xdr:to>
      <xdr:col>30</xdr:col>
      <xdr:colOff>67158</xdr:colOff>
      <xdr:row>276</xdr:row>
      <xdr:rowOff>114824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623875"/>
          <a:ext cx="3458058" cy="3753374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150</xdr:row>
      <xdr:rowOff>28575</xdr:rowOff>
    </xdr:from>
    <xdr:to>
      <xdr:col>67</xdr:col>
      <xdr:colOff>76200</xdr:colOff>
      <xdr:row>164</xdr:row>
      <xdr:rowOff>142875</xdr:rowOff>
    </xdr:to>
    <xdr:pic>
      <xdr:nvPicPr>
        <xdr:cNvPr id="207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57700" y="22564725"/>
          <a:ext cx="3914775" cy="2247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150</xdr:row>
      <xdr:rowOff>28575</xdr:rowOff>
    </xdr:from>
    <xdr:to>
      <xdr:col>33</xdr:col>
      <xdr:colOff>57150</xdr:colOff>
      <xdr:row>164</xdr:row>
      <xdr:rowOff>123825</xdr:rowOff>
    </xdr:to>
    <xdr:pic>
      <xdr:nvPicPr>
        <xdr:cNvPr id="20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22564725"/>
          <a:ext cx="3895725" cy="2228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19050</xdr:colOff>
      <xdr:row>133</xdr:row>
      <xdr:rowOff>28575</xdr:rowOff>
    </xdr:from>
    <xdr:to>
      <xdr:col>124</xdr:col>
      <xdr:colOff>85725</xdr:colOff>
      <xdr:row>144</xdr:row>
      <xdr:rowOff>47625</xdr:rowOff>
    </xdr:to>
    <xdr:pic>
      <xdr:nvPicPr>
        <xdr:cNvPr id="13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19973925"/>
          <a:ext cx="15173325" cy="1695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118</xdr:row>
      <xdr:rowOff>19050</xdr:rowOff>
    </xdr:from>
    <xdr:to>
      <xdr:col>116</xdr:col>
      <xdr:colOff>76200</xdr:colOff>
      <xdr:row>129</xdr:row>
      <xdr:rowOff>0</xdr:rowOff>
    </xdr:to>
    <xdr:pic>
      <xdr:nvPicPr>
        <xdr:cNvPr id="207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7650" y="17373600"/>
          <a:ext cx="14192250" cy="1657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87</xdr:row>
      <xdr:rowOff>28575</xdr:rowOff>
    </xdr:from>
    <xdr:to>
      <xdr:col>116</xdr:col>
      <xdr:colOff>76200</xdr:colOff>
      <xdr:row>98</xdr:row>
      <xdr:rowOff>19050</xdr:rowOff>
    </xdr:to>
    <xdr:pic>
      <xdr:nvPicPr>
        <xdr:cNvPr id="20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13420725"/>
          <a:ext cx="14192250" cy="1666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19050</xdr:colOff>
      <xdr:row>63</xdr:row>
      <xdr:rowOff>76200</xdr:rowOff>
    </xdr:from>
    <xdr:to>
      <xdr:col>114</xdr:col>
      <xdr:colOff>85725</xdr:colOff>
      <xdr:row>79</xdr:row>
      <xdr:rowOff>104775</xdr:rowOff>
    </xdr:to>
    <xdr:pic>
      <xdr:nvPicPr>
        <xdr:cNvPr id="206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8175" y="9744075"/>
          <a:ext cx="13563600" cy="2466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74</xdr:col>
      <xdr:colOff>19050</xdr:colOff>
      <xdr:row>92</xdr:row>
      <xdr:rowOff>9526</xdr:rowOff>
    </xdr:from>
    <xdr:to>
      <xdr:col>77</xdr:col>
      <xdr:colOff>114300</xdr:colOff>
      <xdr:row>93</xdr:row>
      <xdr:rowOff>9525</xdr:rowOff>
    </xdr:to>
    <xdr:sp macro="" textlink="">
      <xdr:nvSpPr>
        <xdr:cNvPr id="6" name="正方形/長方形 5"/>
        <xdr:cNvSpPr/>
      </xdr:nvSpPr>
      <xdr:spPr>
        <a:xfrm>
          <a:off x="9182100" y="14163676"/>
          <a:ext cx="466725" cy="1523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90</xdr:col>
      <xdr:colOff>66675</xdr:colOff>
      <xdr:row>92</xdr:row>
      <xdr:rowOff>9525</xdr:rowOff>
    </xdr:from>
    <xdr:to>
      <xdr:col>94</xdr:col>
      <xdr:colOff>85725</xdr:colOff>
      <xdr:row>93</xdr:row>
      <xdr:rowOff>9524</xdr:rowOff>
    </xdr:to>
    <xdr:sp macro="" textlink="">
      <xdr:nvSpPr>
        <xdr:cNvPr id="7" name="正方形/長方形 6"/>
        <xdr:cNvSpPr/>
      </xdr:nvSpPr>
      <xdr:spPr>
        <a:xfrm>
          <a:off x="11210925" y="14163675"/>
          <a:ext cx="514350" cy="1523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2</xdr:col>
      <xdr:colOff>9525</xdr:colOff>
      <xdr:row>99</xdr:row>
      <xdr:rowOff>0</xdr:rowOff>
    </xdr:from>
    <xdr:to>
      <xdr:col>12</xdr:col>
      <xdr:colOff>76200</xdr:colOff>
      <xdr:row>110</xdr:row>
      <xdr:rowOff>28575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3350" y="2590800"/>
          <a:ext cx="1304925" cy="1704975"/>
        </a:xfrm>
        <a:prstGeom prst="rect">
          <a:avLst/>
        </a:prstGeom>
        <a:noFill/>
        <a:ln w="1">
          <a:solidFill>
            <a:srgbClr val="FF0000"/>
          </a:solidFill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69</xdr:col>
      <xdr:colOff>9525</xdr:colOff>
      <xdr:row>93</xdr:row>
      <xdr:rowOff>104775</xdr:rowOff>
    </xdr:from>
    <xdr:ext cx="569387" cy="259045"/>
    <xdr:sp macro="" textlink="">
      <xdr:nvSpPr>
        <xdr:cNvPr id="11" name="テキスト ボックス 10"/>
        <xdr:cNvSpPr txBox="1"/>
      </xdr:nvSpPr>
      <xdr:spPr>
        <a:xfrm>
          <a:off x="8553450" y="14411325"/>
          <a:ext cx="569387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①変更</a:t>
          </a:r>
        </a:p>
      </xdr:txBody>
    </xdr:sp>
    <xdr:clientData/>
  </xdr:oneCellAnchor>
  <xdr:twoCellAnchor>
    <xdr:from>
      <xdr:col>73</xdr:col>
      <xdr:colOff>83612</xdr:colOff>
      <xdr:row>93</xdr:row>
      <xdr:rowOff>9525</xdr:rowOff>
    </xdr:from>
    <xdr:to>
      <xdr:col>76</xdr:col>
      <xdr:colOff>4763</xdr:colOff>
      <xdr:row>94</xdr:row>
      <xdr:rowOff>81898</xdr:rowOff>
    </xdr:to>
    <xdr:cxnSp macro="">
      <xdr:nvCxnSpPr>
        <xdr:cNvPr id="13" name="図形 12"/>
        <xdr:cNvCxnSpPr>
          <a:stCxn id="11" idx="3"/>
          <a:endCxn id="6" idx="2"/>
        </xdr:cNvCxnSpPr>
      </xdr:nvCxnSpPr>
      <xdr:spPr>
        <a:xfrm flipV="1">
          <a:off x="9122837" y="14316075"/>
          <a:ext cx="292626" cy="224773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95250</xdr:colOff>
      <xdr:row>93</xdr:row>
      <xdr:rowOff>95250</xdr:rowOff>
    </xdr:from>
    <xdr:ext cx="569387" cy="259045"/>
    <xdr:sp macro="" textlink="">
      <xdr:nvSpPr>
        <xdr:cNvPr id="15" name="テキスト ボックス 14"/>
        <xdr:cNvSpPr txBox="1"/>
      </xdr:nvSpPr>
      <xdr:spPr>
        <a:xfrm>
          <a:off x="10620375" y="14401800"/>
          <a:ext cx="569387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②入力</a:t>
          </a:r>
        </a:p>
      </xdr:txBody>
    </xdr:sp>
    <xdr:clientData/>
  </xdr:oneCellAnchor>
  <xdr:twoCellAnchor>
    <xdr:from>
      <xdr:col>90</xdr:col>
      <xdr:colOff>45512</xdr:colOff>
      <xdr:row>93</xdr:row>
      <xdr:rowOff>9524</xdr:rowOff>
    </xdr:from>
    <xdr:to>
      <xdr:col>92</xdr:col>
      <xdr:colOff>76200</xdr:colOff>
      <xdr:row>94</xdr:row>
      <xdr:rowOff>72373</xdr:rowOff>
    </xdr:to>
    <xdr:cxnSp macro="">
      <xdr:nvCxnSpPr>
        <xdr:cNvPr id="17" name="図形 16"/>
        <xdr:cNvCxnSpPr>
          <a:stCxn id="15" idx="3"/>
          <a:endCxn id="7" idx="2"/>
        </xdr:cNvCxnSpPr>
      </xdr:nvCxnSpPr>
      <xdr:spPr>
        <a:xfrm flipV="1">
          <a:off x="11189762" y="14316074"/>
          <a:ext cx="278338" cy="215249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114301</xdr:colOff>
      <xdr:row>122</xdr:row>
      <xdr:rowOff>142876</xdr:rowOff>
    </xdr:from>
    <xdr:to>
      <xdr:col>116</xdr:col>
      <xdr:colOff>66675</xdr:colOff>
      <xdr:row>123</xdr:row>
      <xdr:rowOff>142876</xdr:rowOff>
    </xdr:to>
    <xdr:sp macro="" textlink="">
      <xdr:nvSpPr>
        <xdr:cNvPr id="18" name="正方形/長方形 17"/>
        <xdr:cNvSpPr/>
      </xdr:nvSpPr>
      <xdr:spPr>
        <a:xfrm>
          <a:off x="14230351" y="18107026"/>
          <a:ext cx="200024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98</xdr:col>
      <xdr:colOff>28575</xdr:colOff>
      <xdr:row>115</xdr:row>
      <xdr:rowOff>95250</xdr:rowOff>
    </xdr:from>
    <xdr:ext cx="738664" cy="259045"/>
    <xdr:sp macro="" textlink="">
      <xdr:nvSpPr>
        <xdr:cNvPr id="20" name="テキスト ボックス 19"/>
        <xdr:cNvSpPr txBox="1"/>
      </xdr:nvSpPr>
      <xdr:spPr>
        <a:xfrm>
          <a:off x="12163425" y="17754600"/>
          <a:ext cx="738664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（</a:t>
          </a:r>
          <a:r>
            <a:rPr kumimoji="1" lang="en-US" altLang="ja-JP" sz="1000">
              <a:solidFill>
                <a:srgbClr val="FF0000"/>
              </a:solidFill>
            </a:rPr>
            <a:t>2-1</a:t>
          </a:r>
          <a:r>
            <a:rPr kumimoji="1" lang="ja-JP" altLang="en-US" sz="1000">
              <a:solidFill>
                <a:srgbClr val="FF0000"/>
              </a:solidFill>
            </a:rPr>
            <a:t>）入力</a:t>
          </a:r>
        </a:p>
      </xdr:txBody>
    </xdr:sp>
    <xdr:clientData/>
  </xdr:oneCellAnchor>
  <xdr:twoCellAnchor>
    <xdr:from>
      <xdr:col>104</xdr:col>
      <xdr:colOff>24289</xdr:colOff>
      <xdr:row>116</xdr:row>
      <xdr:rowOff>72373</xdr:rowOff>
    </xdr:from>
    <xdr:to>
      <xdr:col>116</xdr:col>
      <xdr:colOff>66675</xdr:colOff>
      <xdr:row>123</xdr:row>
      <xdr:rowOff>66676</xdr:rowOff>
    </xdr:to>
    <xdr:cxnSp macro="">
      <xdr:nvCxnSpPr>
        <xdr:cNvPr id="22" name="図形 21"/>
        <xdr:cNvCxnSpPr>
          <a:stCxn id="20" idx="3"/>
          <a:endCxn id="18" idx="3"/>
        </xdr:cNvCxnSpPr>
      </xdr:nvCxnSpPr>
      <xdr:spPr>
        <a:xfrm>
          <a:off x="12902089" y="17884123"/>
          <a:ext cx="1528286" cy="1061103"/>
        </a:xfrm>
        <a:prstGeom prst="bentConnector3">
          <a:avLst>
            <a:gd name="adj1" fmla="val 114958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95250</xdr:colOff>
      <xdr:row>122</xdr:row>
      <xdr:rowOff>142875</xdr:rowOff>
    </xdr:from>
    <xdr:to>
      <xdr:col>105</xdr:col>
      <xdr:colOff>57150</xdr:colOff>
      <xdr:row>123</xdr:row>
      <xdr:rowOff>133350</xdr:rowOff>
    </xdr:to>
    <xdr:sp macro="" textlink="">
      <xdr:nvSpPr>
        <xdr:cNvPr id="23" name="正方形/長方形 22"/>
        <xdr:cNvSpPr/>
      </xdr:nvSpPr>
      <xdr:spPr>
        <a:xfrm>
          <a:off x="12725400" y="18107025"/>
          <a:ext cx="333375" cy="1428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83</xdr:col>
      <xdr:colOff>19050</xdr:colOff>
      <xdr:row>126</xdr:row>
      <xdr:rowOff>76200</xdr:rowOff>
    </xdr:from>
    <xdr:ext cx="2002536" cy="259045"/>
    <xdr:sp macro="" textlink="">
      <xdr:nvSpPr>
        <xdr:cNvPr id="24" name="テキスト ボックス 23"/>
        <xdr:cNvSpPr txBox="1"/>
      </xdr:nvSpPr>
      <xdr:spPr>
        <a:xfrm>
          <a:off x="10296525" y="18954750"/>
          <a:ext cx="2002536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（</a:t>
          </a:r>
          <a:r>
            <a:rPr kumimoji="1" lang="en-US" altLang="ja-JP" sz="1000">
              <a:solidFill>
                <a:srgbClr val="FF0000"/>
              </a:solidFill>
            </a:rPr>
            <a:t>2-2</a:t>
          </a:r>
          <a:r>
            <a:rPr kumimoji="1" lang="ja-JP" altLang="en-US" sz="1000">
              <a:solidFill>
                <a:srgbClr val="FF0000"/>
              </a:solidFill>
            </a:rPr>
            <a:t>）一番右端の数値を自動表示</a:t>
          </a:r>
        </a:p>
      </xdr:txBody>
    </xdr:sp>
    <xdr:clientData/>
  </xdr:oneCellAnchor>
  <xdr:twoCellAnchor>
    <xdr:from>
      <xdr:col>99</xdr:col>
      <xdr:colOff>40386</xdr:colOff>
      <xdr:row>123</xdr:row>
      <xdr:rowOff>61913</xdr:rowOff>
    </xdr:from>
    <xdr:to>
      <xdr:col>102</xdr:col>
      <xdr:colOff>95250</xdr:colOff>
      <xdr:row>127</xdr:row>
      <xdr:rowOff>53323</xdr:rowOff>
    </xdr:to>
    <xdr:cxnSp macro="">
      <xdr:nvCxnSpPr>
        <xdr:cNvPr id="26" name="カギ線コネクタ 25"/>
        <xdr:cNvCxnSpPr>
          <a:stCxn id="24" idx="3"/>
          <a:endCxn id="23" idx="1"/>
        </xdr:cNvCxnSpPr>
      </xdr:nvCxnSpPr>
      <xdr:spPr>
        <a:xfrm flipV="1">
          <a:off x="12299061" y="18483263"/>
          <a:ext cx="426339" cy="601010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9525</xdr:colOff>
      <xdr:row>138</xdr:row>
      <xdr:rowOff>38100</xdr:rowOff>
    </xdr:from>
    <xdr:to>
      <xdr:col>77</xdr:col>
      <xdr:colOff>104775</xdr:colOff>
      <xdr:row>139</xdr:row>
      <xdr:rowOff>38100</xdr:rowOff>
    </xdr:to>
    <xdr:sp macro="" textlink="">
      <xdr:nvSpPr>
        <xdr:cNvPr id="30" name="正方形/長方形 29"/>
        <xdr:cNvSpPr/>
      </xdr:nvSpPr>
      <xdr:spPr>
        <a:xfrm>
          <a:off x="9172575" y="20745450"/>
          <a:ext cx="466725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67</xdr:col>
      <xdr:colOff>9525</xdr:colOff>
      <xdr:row>138</xdr:row>
      <xdr:rowOff>114299</xdr:rowOff>
    </xdr:from>
    <xdr:ext cx="569387" cy="259045"/>
    <xdr:sp macro="" textlink="">
      <xdr:nvSpPr>
        <xdr:cNvPr id="31" name="テキスト ボックス 30"/>
        <xdr:cNvSpPr txBox="1"/>
      </xdr:nvSpPr>
      <xdr:spPr>
        <a:xfrm>
          <a:off x="8305800" y="20821649"/>
          <a:ext cx="569387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①変更</a:t>
          </a:r>
        </a:p>
      </xdr:txBody>
    </xdr:sp>
    <xdr:clientData/>
  </xdr:oneCellAnchor>
  <xdr:twoCellAnchor>
    <xdr:from>
      <xdr:col>94</xdr:col>
      <xdr:colOff>85725</xdr:colOff>
      <xdr:row>138</xdr:row>
      <xdr:rowOff>38100</xdr:rowOff>
    </xdr:from>
    <xdr:to>
      <xdr:col>98</xdr:col>
      <xdr:colOff>104775</xdr:colOff>
      <xdr:row>139</xdr:row>
      <xdr:rowOff>47625</xdr:rowOff>
    </xdr:to>
    <xdr:sp macro="" textlink="">
      <xdr:nvSpPr>
        <xdr:cNvPr id="33" name="正方形/長方形 32"/>
        <xdr:cNvSpPr/>
      </xdr:nvSpPr>
      <xdr:spPr>
        <a:xfrm>
          <a:off x="11725275" y="20745450"/>
          <a:ext cx="514350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91</xdr:col>
      <xdr:colOff>38100</xdr:colOff>
      <xdr:row>140</xdr:row>
      <xdr:rowOff>114300</xdr:rowOff>
    </xdr:from>
    <xdr:ext cx="569387" cy="259045"/>
    <xdr:sp macro="" textlink="">
      <xdr:nvSpPr>
        <xdr:cNvPr id="34" name="テキスト ボックス 33"/>
        <xdr:cNvSpPr txBox="1"/>
      </xdr:nvSpPr>
      <xdr:spPr>
        <a:xfrm>
          <a:off x="11306175" y="21126450"/>
          <a:ext cx="569387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②入力</a:t>
          </a:r>
        </a:p>
      </xdr:txBody>
    </xdr:sp>
    <xdr:clientData/>
  </xdr:oneCellAnchor>
  <xdr:twoCellAnchor>
    <xdr:from>
      <xdr:col>95</xdr:col>
      <xdr:colOff>112187</xdr:colOff>
      <xdr:row>139</xdr:row>
      <xdr:rowOff>47625</xdr:rowOff>
    </xdr:from>
    <xdr:to>
      <xdr:col>96</xdr:col>
      <xdr:colOff>95250</xdr:colOff>
      <xdr:row>141</xdr:row>
      <xdr:rowOff>91423</xdr:rowOff>
    </xdr:to>
    <xdr:cxnSp macro="">
      <xdr:nvCxnSpPr>
        <xdr:cNvPr id="35" name="図形 34"/>
        <xdr:cNvCxnSpPr>
          <a:stCxn id="34" idx="3"/>
          <a:endCxn id="33" idx="2"/>
        </xdr:cNvCxnSpPr>
      </xdr:nvCxnSpPr>
      <xdr:spPr>
        <a:xfrm flipV="1">
          <a:off x="11875562" y="20907375"/>
          <a:ext cx="106888" cy="348598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57150</xdr:colOff>
      <xdr:row>138</xdr:row>
      <xdr:rowOff>28575</xdr:rowOff>
    </xdr:from>
    <xdr:to>
      <xdr:col>123</xdr:col>
      <xdr:colOff>9525</xdr:colOff>
      <xdr:row>139</xdr:row>
      <xdr:rowOff>38100</xdr:rowOff>
    </xdr:to>
    <xdr:sp macro="" textlink="">
      <xdr:nvSpPr>
        <xdr:cNvPr id="37" name="正方形/長方形 36"/>
        <xdr:cNvSpPr/>
      </xdr:nvSpPr>
      <xdr:spPr>
        <a:xfrm>
          <a:off x="15039975" y="20735925"/>
          <a:ext cx="200025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115</xdr:col>
      <xdr:colOff>104775</xdr:colOff>
      <xdr:row>140</xdr:row>
      <xdr:rowOff>114300</xdr:rowOff>
    </xdr:from>
    <xdr:ext cx="569387" cy="259045"/>
    <xdr:sp macro="" textlink="">
      <xdr:nvSpPr>
        <xdr:cNvPr id="38" name="テキスト ボックス 37"/>
        <xdr:cNvSpPr txBox="1"/>
      </xdr:nvSpPr>
      <xdr:spPr>
        <a:xfrm>
          <a:off x="14344650" y="21126450"/>
          <a:ext cx="569387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③入力</a:t>
          </a:r>
        </a:p>
      </xdr:txBody>
    </xdr:sp>
    <xdr:clientData/>
  </xdr:oneCellAnchor>
  <xdr:twoCellAnchor>
    <xdr:from>
      <xdr:col>120</xdr:col>
      <xdr:colOff>55037</xdr:colOff>
      <xdr:row>139</xdr:row>
      <xdr:rowOff>38100</xdr:rowOff>
    </xdr:from>
    <xdr:to>
      <xdr:col>122</xdr:col>
      <xdr:colOff>33338</xdr:colOff>
      <xdr:row>141</xdr:row>
      <xdr:rowOff>91423</xdr:rowOff>
    </xdr:to>
    <xdr:cxnSp macro="">
      <xdr:nvCxnSpPr>
        <xdr:cNvPr id="39" name="図形 38"/>
        <xdr:cNvCxnSpPr>
          <a:stCxn id="38" idx="3"/>
          <a:endCxn id="37" idx="2"/>
        </xdr:cNvCxnSpPr>
      </xdr:nvCxnSpPr>
      <xdr:spPr>
        <a:xfrm flipV="1">
          <a:off x="14914037" y="20897850"/>
          <a:ext cx="225951" cy="358123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159</xdr:row>
      <xdr:rowOff>66675</xdr:rowOff>
    </xdr:from>
    <xdr:to>
      <xdr:col>67</xdr:col>
      <xdr:colOff>0</xdr:colOff>
      <xdr:row>160</xdr:row>
      <xdr:rowOff>66675</xdr:rowOff>
    </xdr:to>
    <xdr:sp macro="" textlink="">
      <xdr:nvSpPr>
        <xdr:cNvPr id="43" name="正方形/長方形 42"/>
        <xdr:cNvSpPr/>
      </xdr:nvSpPr>
      <xdr:spPr>
        <a:xfrm>
          <a:off x="276225" y="23974425"/>
          <a:ext cx="8020050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76201</xdr:colOff>
      <xdr:row>162</xdr:row>
      <xdr:rowOff>66675</xdr:rowOff>
    </xdr:from>
    <xdr:to>
      <xdr:col>67</xdr:col>
      <xdr:colOff>66676</xdr:colOff>
      <xdr:row>164</xdr:row>
      <xdr:rowOff>142875</xdr:rowOff>
    </xdr:to>
    <xdr:sp macro="" textlink="">
      <xdr:nvSpPr>
        <xdr:cNvPr id="45" name="正方形/長方形 44"/>
        <xdr:cNvSpPr/>
      </xdr:nvSpPr>
      <xdr:spPr>
        <a:xfrm>
          <a:off x="5648326" y="10125075"/>
          <a:ext cx="2590800" cy="3810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2</xdr:col>
      <xdr:colOff>19050</xdr:colOff>
      <xdr:row>40</xdr:row>
      <xdr:rowOff>57150</xdr:rowOff>
    </xdr:from>
    <xdr:to>
      <xdr:col>19</xdr:col>
      <xdr:colOff>114300</xdr:colOff>
      <xdr:row>47</xdr:row>
      <xdr:rowOff>9525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6700" y="1038225"/>
          <a:ext cx="2200275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7650" y="828675"/>
          <a:ext cx="838200" cy="180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19050</xdr:colOff>
      <xdr:row>41</xdr:row>
      <xdr:rowOff>66674</xdr:rowOff>
    </xdr:from>
    <xdr:to>
      <xdr:col>3</xdr:col>
      <xdr:colOff>95250</xdr:colOff>
      <xdr:row>42</xdr:row>
      <xdr:rowOff>152399</xdr:rowOff>
    </xdr:to>
    <xdr:sp macro="" textlink="">
      <xdr:nvSpPr>
        <xdr:cNvPr id="47" name="正方形/長方形 46"/>
        <xdr:cNvSpPr/>
      </xdr:nvSpPr>
      <xdr:spPr>
        <a:xfrm>
          <a:off x="266700" y="1200149"/>
          <a:ext cx="200025" cy="2381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22</xdr:col>
      <xdr:colOff>47625</xdr:colOff>
      <xdr:row>39</xdr:row>
      <xdr:rowOff>66675</xdr:rowOff>
    </xdr:from>
    <xdr:to>
      <xdr:col>34</xdr:col>
      <xdr:colOff>47625</xdr:colOff>
      <xdr:row>40</xdr:row>
      <xdr:rowOff>104775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71775" y="895350"/>
          <a:ext cx="1485900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95250</xdr:colOff>
      <xdr:row>40</xdr:row>
      <xdr:rowOff>104775</xdr:rowOff>
    </xdr:from>
    <xdr:to>
      <xdr:col>28</xdr:col>
      <xdr:colOff>47625</xdr:colOff>
      <xdr:row>42</xdr:row>
      <xdr:rowOff>33337</xdr:rowOff>
    </xdr:to>
    <xdr:cxnSp macro="">
      <xdr:nvCxnSpPr>
        <xdr:cNvPr id="60" name="図形 59"/>
        <xdr:cNvCxnSpPr>
          <a:stCxn id="47" idx="3"/>
          <a:endCxn id="2053" idx="2"/>
        </xdr:cNvCxnSpPr>
      </xdr:nvCxnSpPr>
      <xdr:spPr>
        <a:xfrm flipV="1">
          <a:off x="466725" y="1085850"/>
          <a:ext cx="3048000" cy="23336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9525</xdr:colOff>
      <xdr:row>28</xdr:row>
      <xdr:rowOff>19050</xdr:rowOff>
    </xdr:from>
    <xdr:to>
      <xdr:col>11</xdr:col>
      <xdr:colOff>57150</xdr:colOff>
      <xdr:row>33</xdr:row>
      <xdr:rowOff>123825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7175" y="2524125"/>
          <a:ext cx="11620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0</xdr:colOff>
      <xdr:row>31</xdr:row>
      <xdr:rowOff>85725</xdr:rowOff>
    </xdr:from>
    <xdr:to>
      <xdr:col>11</xdr:col>
      <xdr:colOff>57150</xdr:colOff>
      <xdr:row>32</xdr:row>
      <xdr:rowOff>114300</xdr:rowOff>
    </xdr:to>
    <xdr:sp macro="" textlink="">
      <xdr:nvSpPr>
        <xdr:cNvPr id="61" name="正方形/長方形 60"/>
        <xdr:cNvSpPr/>
      </xdr:nvSpPr>
      <xdr:spPr>
        <a:xfrm>
          <a:off x="371475" y="1219200"/>
          <a:ext cx="1047750" cy="180975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41</xdr:row>
      <xdr:rowOff>66675</xdr:rowOff>
    </xdr:from>
    <xdr:to>
      <xdr:col>8</xdr:col>
      <xdr:colOff>85725</xdr:colOff>
      <xdr:row>47</xdr:row>
      <xdr:rowOff>9525</xdr:rowOff>
    </xdr:to>
    <xdr:sp macro="" textlink="">
      <xdr:nvSpPr>
        <xdr:cNvPr id="62" name="正方形/長方形 61"/>
        <xdr:cNvSpPr/>
      </xdr:nvSpPr>
      <xdr:spPr>
        <a:xfrm>
          <a:off x="876300" y="2724150"/>
          <a:ext cx="200025" cy="85725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32</xdr:row>
      <xdr:rowOff>23813</xdr:rowOff>
    </xdr:from>
    <xdr:to>
      <xdr:col>7</xdr:col>
      <xdr:colOff>109538</xdr:colOff>
      <xdr:row>47</xdr:row>
      <xdr:rowOff>9525</xdr:rowOff>
    </xdr:to>
    <xdr:cxnSp macro="">
      <xdr:nvCxnSpPr>
        <xdr:cNvPr id="64" name="図形 63"/>
        <xdr:cNvCxnSpPr>
          <a:stCxn id="61" idx="1"/>
          <a:endCxn id="62" idx="2"/>
        </xdr:cNvCxnSpPr>
      </xdr:nvCxnSpPr>
      <xdr:spPr>
        <a:xfrm rot="10800000" flipH="1" flipV="1">
          <a:off x="371475" y="1309688"/>
          <a:ext cx="604838" cy="2271712"/>
        </a:xfrm>
        <a:prstGeom prst="bentConnector4">
          <a:avLst>
            <a:gd name="adj1" fmla="val -47244"/>
            <a:gd name="adj2" fmla="val 11006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</xdr:row>
      <xdr:rowOff>28575</xdr:rowOff>
    </xdr:from>
    <xdr:to>
      <xdr:col>8</xdr:col>
      <xdr:colOff>104775</xdr:colOff>
      <xdr:row>21</xdr:row>
      <xdr:rowOff>47625</xdr:rowOff>
    </xdr:to>
    <xdr:pic>
      <xdr:nvPicPr>
        <xdr:cNvPr id="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7650" y="4514850"/>
          <a:ext cx="847725" cy="2609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19050</xdr:colOff>
      <xdr:row>6</xdr:row>
      <xdr:rowOff>19050</xdr:rowOff>
    </xdr:from>
    <xdr:to>
      <xdr:col>37</xdr:col>
      <xdr:colOff>76200</xdr:colOff>
      <xdr:row>23</xdr:row>
      <xdr:rowOff>9525</xdr:rowOff>
    </xdr:to>
    <xdr:pic>
      <xdr:nvPicPr>
        <xdr:cNvPr id="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04950" y="4810125"/>
          <a:ext cx="3152775" cy="2581275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19050</xdr:colOff>
      <xdr:row>9</xdr:row>
      <xdr:rowOff>9525</xdr:rowOff>
    </xdr:from>
    <xdr:to>
      <xdr:col>54</xdr:col>
      <xdr:colOff>66675</xdr:colOff>
      <xdr:row>19</xdr:row>
      <xdr:rowOff>142875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972050" y="4800600"/>
          <a:ext cx="1781175" cy="1657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12</xdr:col>
      <xdr:colOff>19049</xdr:colOff>
      <xdr:row>15</xdr:row>
      <xdr:rowOff>9524</xdr:rowOff>
    </xdr:from>
    <xdr:to>
      <xdr:col>18</xdr:col>
      <xdr:colOff>9524</xdr:colOff>
      <xdr:row>18</xdr:row>
      <xdr:rowOff>19049</xdr:rowOff>
    </xdr:to>
    <xdr:sp macro="" textlink="">
      <xdr:nvSpPr>
        <xdr:cNvPr id="70" name="正方形/長方形 69"/>
        <xdr:cNvSpPr/>
      </xdr:nvSpPr>
      <xdr:spPr>
        <a:xfrm>
          <a:off x="1504949" y="6172199"/>
          <a:ext cx="733425" cy="4667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21</xdr:row>
      <xdr:rowOff>85725</xdr:rowOff>
    </xdr:from>
    <xdr:to>
      <xdr:col>24</xdr:col>
      <xdr:colOff>57150</xdr:colOff>
      <xdr:row>22</xdr:row>
      <xdr:rowOff>142875</xdr:rowOff>
    </xdr:to>
    <xdr:sp macro="" textlink="">
      <xdr:nvSpPr>
        <xdr:cNvPr id="71" name="正方形/長方形 70"/>
        <xdr:cNvSpPr/>
      </xdr:nvSpPr>
      <xdr:spPr>
        <a:xfrm>
          <a:off x="2514600" y="7162800"/>
          <a:ext cx="514350" cy="209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</xdr:col>
      <xdr:colOff>57150</xdr:colOff>
      <xdr:row>9</xdr:row>
      <xdr:rowOff>85725</xdr:rowOff>
    </xdr:from>
    <xdr:ext cx="2109295" cy="259045"/>
    <xdr:sp macro="" textlink="">
      <xdr:nvSpPr>
        <xdr:cNvPr id="72" name="テキスト ボックス 71"/>
        <xdr:cNvSpPr txBox="1"/>
      </xdr:nvSpPr>
      <xdr:spPr>
        <a:xfrm>
          <a:off x="2162175" y="5334000"/>
          <a:ext cx="2109295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①背景色が黄色のセル内でドラッグ</a:t>
          </a:r>
        </a:p>
      </xdr:txBody>
    </xdr:sp>
    <xdr:clientData/>
  </xdr:oneCellAnchor>
  <xdr:twoCellAnchor>
    <xdr:from>
      <xdr:col>15</xdr:col>
      <xdr:colOff>14288</xdr:colOff>
      <xdr:row>10</xdr:row>
      <xdr:rowOff>62848</xdr:rowOff>
    </xdr:from>
    <xdr:to>
      <xdr:col>17</xdr:col>
      <xdr:colOff>57151</xdr:colOff>
      <xdr:row>15</xdr:row>
      <xdr:rowOff>9524</xdr:rowOff>
    </xdr:to>
    <xdr:cxnSp macro="">
      <xdr:nvCxnSpPr>
        <xdr:cNvPr id="74" name="カギ線コネクタ 73"/>
        <xdr:cNvCxnSpPr>
          <a:stCxn id="72" idx="1"/>
          <a:endCxn id="70" idx="0"/>
        </xdr:cNvCxnSpPr>
      </xdr:nvCxnSpPr>
      <xdr:spPr>
        <a:xfrm rot="10800000" flipV="1">
          <a:off x="1871663" y="5463523"/>
          <a:ext cx="290513" cy="70867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0</xdr:colOff>
      <xdr:row>21</xdr:row>
      <xdr:rowOff>104775</xdr:rowOff>
    </xdr:from>
    <xdr:ext cx="1203535" cy="259045"/>
    <xdr:sp macro="" textlink="">
      <xdr:nvSpPr>
        <xdr:cNvPr id="76" name="テキスト ボックス 75"/>
        <xdr:cNvSpPr txBox="1"/>
      </xdr:nvSpPr>
      <xdr:spPr>
        <a:xfrm>
          <a:off x="3343275" y="7181850"/>
          <a:ext cx="1203535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②「挿入」をクリック</a:t>
          </a:r>
        </a:p>
      </xdr:txBody>
    </xdr:sp>
    <xdr:clientData/>
  </xdr:oneCellAnchor>
  <xdr:twoCellAnchor>
    <xdr:from>
      <xdr:col>24</xdr:col>
      <xdr:colOff>57150</xdr:colOff>
      <xdr:row>22</xdr:row>
      <xdr:rowOff>38100</xdr:rowOff>
    </xdr:from>
    <xdr:to>
      <xdr:col>27</xdr:col>
      <xdr:colOff>0</xdr:colOff>
      <xdr:row>22</xdr:row>
      <xdr:rowOff>81898</xdr:rowOff>
    </xdr:to>
    <xdr:cxnSp macro="">
      <xdr:nvCxnSpPr>
        <xdr:cNvPr id="78" name="直線矢印コネクタ 77"/>
        <xdr:cNvCxnSpPr>
          <a:stCxn id="76" idx="1"/>
          <a:endCxn id="71" idx="3"/>
        </xdr:cNvCxnSpPr>
      </xdr:nvCxnSpPr>
      <xdr:spPr>
        <a:xfrm flipH="1" flipV="1">
          <a:off x="3028950" y="7267575"/>
          <a:ext cx="314325" cy="437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76200</xdr:colOff>
      <xdr:row>13</xdr:row>
      <xdr:rowOff>66676</xdr:rowOff>
    </xdr:from>
    <xdr:to>
      <xdr:col>50</xdr:col>
      <xdr:colOff>38100</xdr:colOff>
      <xdr:row>14</xdr:row>
      <xdr:rowOff>85726</xdr:rowOff>
    </xdr:to>
    <xdr:sp macro="" textlink="">
      <xdr:nvSpPr>
        <xdr:cNvPr id="79" name="正方形/長方形 78"/>
        <xdr:cNvSpPr/>
      </xdr:nvSpPr>
      <xdr:spPr>
        <a:xfrm>
          <a:off x="5153025" y="5467351"/>
          <a:ext cx="1076325" cy="1714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41</xdr:col>
      <xdr:colOff>0</xdr:colOff>
      <xdr:row>6</xdr:row>
      <xdr:rowOff>142875</xdr:rowOff>
    </xdr:from>
    <xdr:ext cx="1331775" cy="259045"/>
    <xdr:sp macro="" textlink="">
      <xdr:nvSpPr>
        <xdr:cNvPr id="80" name="テキスト ボックス 79"/>
        <xdr:cNvSpPr txBox="1"/>
      </xdr:nvSpPr>
      <xdr:spPr>
        <a:xfrm>
          <a:off x="5076825" y="4476750"/>
          <a:ext cx="1331775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③「下方向」をクリック</a:t>
          </a:r>
        </a:p>
      </xdr:txBody>
    </xdr:sp>
    <xdr:clientData/>
  </xdr:oneCellAnchor>
  <xdr:twoCellAnchor>
    <xdr:from>
      <xdr:col>45</xdr:col>
      <xdr:colOff>119063</xdr:colOff>
      <xdr:row>8</xdr:row>
      <xdr:rowOff>97120</xdr:rowOff>
    </xdr:from>
    <xdr:to>
      <xdr:col>46</xdr:col>
      <xdr:colOff>46763</xdr:colOff>
      <xdr:row>13</xdr:row>
      <xdr:rowOff>66676</xdr:rowOff>
    </xdr:to>
    <xdr:cxnSp macro="">
      <xdr:nvCxnSpPr>
        <xdr:cNvPr id="82" name="直線矢印コネクタ 81"/>
        <xdr:cNvCxnSpPr>
          <a:stCxn id="80" idx="2"/>
          <a:endCxn id="79" idx="0"/>
        </xdr:cNvCxnSpPr>
      </xdr:nvCxnSpPr>
      <xdr:spPr>
        <a:xfrm flipH="1">
          <a:off x="5691188" y="4735795"/>
          <a:ext cx="51525" cy="7315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28575</xdr:colOff>
      <xdr:row>17</xdr:row>
      <xdr:rowOff>104775</xdr:rowOff>
    </xdr:from>
    <xdr:to>
      <xdr:col>46</xdr:col>
      <xdr:colOff>114300</xdr:colOff>
      <xdr:row>19</xdr:row>
      <xdr:rowOff>9525</xdr:rowOff>
    </xdr:to>
    <xdr:sp macro="" textlink="">
      <xdr:nvSpPr>
        <xdr:cNvPr id="83" name="正方形/長方形 82"/>
        <xdr:cNvSpPr/>
      </xdr:nvSpPr>
      <xdr:spPr>
        <a:xfrm>
          <a:off x="5105400" y="6115050"/>
          <a:ext cx="704850" cy="209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41</xdr:col>
      <xdr:colOff>38100</xdr:colOff>
      <xdr:row>22</xdr:row>
      <xdr:rowOff>9525</xdr:rowOff>
    </xdr:from>
    <xdr:ext cx="1098570" cy="259045"/>
    <xdr:sp macro="" textlink="">
      <xdr:nvSpPr>
        <xdr:cNvPr id="84" name="テキスト ボックス 83"/>
        <xdr:cNvSpPr txBox="1"/>
      </xdr:nvSpPr>
      <xdr:spPr>
        <a:xfrm>
          <a:off x="5114925" y="6781800"/>
          <a:ext cx="1098570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④「</a:t>
          </a:r>
          <a:r>
            <a:rPr kumimoji="1" lang="en-US" altLang="ja-JP" sz="1000">
              <a:solidFill>
                <a:srgbClr val="FF0000"/>
              </a:solidFill>
            </a:rPr>
            <a:t>OK</a:t>
          </a:r>
          <a:r>
            <a:rPr kumimoji="1" lang="ja-JP" altLang="en-US" sz="1000">
              <a:solidFill>
                <a:srgbClr val="FF0000"/>
              </a:solidFill>
            </a:rPr>
            <a:t>」をクリック</a:t>
          </a:r>
        </a:p>
      </xdr:txBody>
    </xdr:sp>
    <xdr:clientData/>
  </xdr:oneCellAnchor>
  <xdr:twoCellAnchor>
    <xdr:from>
      <xdr:col>44</xdr:col>
      <xdr:colOff>9525</xdr:colOff>
      <xdr:row>19</xdr:row>
      <xdr:rowOff>9525</xdr:rowOff>
    </xdr:from>
    <xdr:to>
      <xdr:col>45</xdr:col>
      <xdr:colOff>92085</xdr:colOff>
      <xdr:row>22</xdr:row>
      <xdr:rowOff>9525</xdr:rowOff>
    </xdr:to>
    <xdr:cxnSp macro="">
      <xdr:nvCxnSpPr>
        <xdr:cNvPr id="86" name="直線矢印コネクタ 85"/>
        <xdr:cNvCxnSpPr>
          <a:stCxn id="84" idx="0"/>
          <a:endCxn id="83" idx="2"/>
        </xdr:cNvCxnSpPr>
      </xdr:nvCxnSpPr>
      <xdr:spPr>
        <a:xfrm flipH="1" flipV="1">
          <a:off x="5457825" y="6324600"/>
          <a:ext cx="206385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58</xdr:col>
      <xdr:colOff>0</xdr:colOff>
      <xdr:row>6</xdr:row>
      <xdr:rowOff>0</xdr:rowOff>
    </xdr:from>
    <xdr:to>
      <xdr:col>64</xdr:col>
      <xdr:colOff>114300</xdr:colOff>
      <xdr:row>22</xdr:row>
      <xdr:rowOff>9525</xdr:rowOff>
    </xdr:to>
    <xdr:pic>
      <xdr:nvPicPr>
        <xdr:cNvPr id="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181850" y="4791075"/>
          <a:ext cx="857250" cy="2447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68</xdr:col>
      <xdr:colOff>0</xdr:colOff>
      <xdr:row>6</xdr:row>
      <xdr:rowOff>0</xdr:rowOff>
    </xdr:from>
    <xdr:to>
      <xdr:col>75</xdr:col>
      <xdr:colOff>0</xdr:colOff>
      <xdr:row>22</xdr:row>
      <xdr:rowOff>9525</xdr:rowOff>
    </xdr:to>
    <xdr:pic>
      <xdr:nvPicPr>
        <xdr:cNvPr id="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420100" y="4791075"/>
          <a:ext cx="866775" cy="2447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58</xdr:col>
      <xdr:colOff>0</xdr:colOff>
      <xdr:row>15</xdr:row>
      <xdr:rowOff>0</xdr:rowOff>
    </xdr:from>
    <xdr:to>
      <xdr:col>75</xdr:col>
      <xdr:colOff>0</xdr:colOff>
      <xdr:row>18</xdr:row>
      <xdr:rowOff>19050</xdr:rowOff>
    </xdr:to>
    <xdr:sp macro="" textlink="">
      <xdr:nvSpPr>
        <xdr:cNvPr id="90" name="正方形/長方形 89"/>
        <xdr:cNvSpPr/>
      </xdr:nvSpPr>
      <xdr:spPr>
        <a:xfrm>
          <a:off x="7181850" y="6162675"/>
          <a:ext cx="2105025" cy="4762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57</xdr:col>
      <xdr:colOff>104775</xdr:colOff>
      <xdr:row>22</xdr:row>
      <xdr:rowOff>104775</xdr:rowOff>
    </xdr:from>
    <xdr:ext cx="2521588" cy="259045"/>
    <xdr:sp macro="" textlink="">
      <xdr:nvSpPr>
        <xdr:cNvPr id="91" name="テキスト ボックス 90"/>
        <xdr:cNvSpPr txBox="1"/>
      </xdr:nvSpPr>
      <xdr:spPr>
        <a:xfrm>
          <a:off x="7162800" y="7334250"/>
          <a:ext cx="2521588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⑤挿入されたセルに追加する担当者を入力</a:t>
          </a:r>
        </a:p>
      </xdr:txBody>
    </xdr:sp>
    <xdr:clientData/>
  </xdr:oneCellAnchor>
  <xdr:twoCellAnchor>
    <xdr:from>
      <xdr:col>65</xdr:col>
      <xdr:colOff>47625</xdr:colOff>
      <xdr:row>16</xdr:row>
      <xdr:rowOff>28575</xdr:rowOff>
    </xdr:from>
    <xdr:to>
      <xdr:col>67</xdr:col>
      <xdr:colOff>57150</xdr:colOff>
      <xdr:row>16</xdr:row>
      <xdr:rowOff>114300</xdr:rowOff>
    </xdr:to>
    <xdr:sp macro="" textlink="">
      <xdr:nvSpPr>
        <xdr:cNvPr id="92" name="右矢印 91"/>
        <xdr:cNvSpPr/>
      </xdr:nvSpPr>
      <xdr:spPr>
        <a:xfrm>
          <a:off x="8096250" y="6343650"/>
          <a:ext cx="2571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78</xdr:col>
      <xdr:colOff>0</xdr:colOff>
      <xdr:row>6</xdr:row>
      <xdr:rowOff>0</xdr:rowOff>
    </xdr:from>
    <xdr:to>
      <xdr:col>84</xdr:col>
      <xdr:colOff>57150</xdr:colOff>
      <xdr:row>16</xdr:row>
      <xdr:rowOff>57150</xdr:rowOff>
    </xdr:to>
    <xdr:pic>
      <xdr:nvPicPr>
        <xdr:cNvPr id="9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658350" y="4791075"/>
          <a:ext cx="800100" cy="1581150"/>
        </a:xfrm>
        <a:prstGeom prst="rect">
          <a:avLst/>
        </a:prstGeom>
        <a:noFill/>
      </xdr:spPr>
    </xdr:pic>
    <xdr:clientData/>
  </xdr:twoCellAnchor>
  <xdr:twoCellAnchor>
    <xdr:from>
      <xdr:col>78</xdr:col>
      <xdr:colOff>28575</xdr:colOff>
      <xdr:row>12</xdr:row>
      <xdr:rowOff>0</xdr:rowOff>
    </xdr:from>
    <xdr:to>
      <xdr:col>83</xdr:col>
      <xdr:colOff>9525</xdr:colOff>
      <xdr:row>14</xdr:row>
      <xdr:rowOff>28575</xdr:rowOff>
    </xdr:to>
    <xdr:sp macro="" textlink="">
      <xdr:nvSpPr>
        <xdr:cNvPr id="94" name="正方形/長方形 93"/>
        <xdr:cNvSpPr/>
      </xdr:nvSpPr>
      <xdr:spPr>
        <a:xfrm>
          <a:off x="9686925" y="5705475"/>
          <a:ext cx="600075" cy="3333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78</xdr:col>
      <xdr:colOff>0</xdr:colOff>
      <xdr:row>17</xdr:row>
      <xdr:rowOff>57150</xdr:rowOff>
    </xdr:from>
    <xdr:ext cx="1760225" cy="259045"/>
    <xdr:sp macro="" textlink="">
      <xdr:nvSpPr>
        <xdr:cNvPr id="95" name="テキスト ボックス 94"/>
        <xdr:cNvSpPr txBox="1"/>
      </xdr:nvSpPr>
      <xdr:spPr>
        <a:xfrm>
          <a:off x="9658350" y="6524625"/>
          <a:ext cx="1760225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⑥選択できるようになります。</a:t>
          </a:r>
        </a:p>
      </xdr:txBody>
    </xdr:sp>
    <xdr:clientData/>
  </xdr:oneCellAnchor>
  <xdr:twoCellAnchor>
    <xdr:from>
      <xdr:col>80</xdr:col>
      <xdr:colOff>80964</xdr:colOff>
      <xdr:row>14</xdr:row>
      <xdr:rowOff>28575</xdr:rowOff>
    </xdr:from>
    <xdr:to>
      <xdr:col>85</xdr:col>
      <xdr:colOff>13339</xdr:colOff>
      <xdr:row>17</xdr:row>
      <xdr:rowOff>57150</xdr:rowOff>
    </xdr:to>
    <xdr:cxnSp macro="">
      <xdr:nvCxnSpPr>
        <xdr:cNvPr id="97" name="カギ線コネクタ 96"/>
        <xdr:cNvCxnSpPr>
          <a:stCxn id="95" idx="0"/>
          <a:endCxn id="94" idx="2"/>
        </xdr:cNvCxnSpPr>
      </xdr:nvCxnSpPr>
      <xdr:spPr>
        <a:xfrm rot="16200000" flipV="1">
          <a:off x="10019826" y="6005988"/>
          <a:ext cx="485775" cy="5515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52</xdr:row>
      <xdr:rowOff>28575</xdr:rowOff>
    </xdr:from>
    <xdr:to>
      <xdr:col>114</xdr:col>
      <xdr:colOff>114300</xdr:colOff>
      <xdr:row>62</xdr:row>
      <xdr:rowOff>133350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47650" y="8020050"/>
          <a:ext cx="13982700" cy="1628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105</xdr:col>
      <xdr:colOff>38101</xdr:colOff>
      <xdr:row>63</xdr:row>
      <xdr:rowOff>66674</xdr:rowOff>
    </xdr:from>
    <xdr:to>
      <xdr:col>110</xdr:col>
      <xdr:colOff>66676</xdr:colOff>
      <xdr:row>66</xdr:row>
      <xdr:rowOff>95249</xdr:rowOff>
    </xdr:to>
    <xdr:sp macro="" textlink="">
      <xdr:nvSpPr>
        <xdr:cNvPr id="102" name="正方形/長方形 101"/>
        <xdr:cNvSpPr/>
      </xdr:nvSpPr>
      <xdr:spPr>
        <a:xfrm>
          <a:off x="13039726" y="9734549"/>
          <a:ext cx="647700" cy="4857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90</xdr:col>
      <xdr:colOff>57150</xdr:colOff>
      <xdr:row>64</xdr:row>
      <xdr:rowOff>76200</xdr:rowOff>
    </xdr:from>
    <xdr:ext cx="1556773" cy="259045"/>
    <xdr:sp macro="" textlink="">
      <xdr:nvSpPr>
        <xdr:cNvPr id="103" name="テキスト ボックス 102"/>
        <xdr:cNvSpPr txBox="1"/>
      </xdr:nvSpPr>
      <xdr:spPr>
        <a:xfrm>
          <a:off x="11201400" y="9896475"/>
          <a:ext cx="1556773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完成に必要な工数を把握</a:t>
          </a:r>
        </a:p>
      </xdr:txBody>
    </xdr:sp>
    <xdr:clientData/>
  </xdr:oneCellAnchor>
  <xdr:twoCellAnchor>
    <xdr:from>
      <xdr:col>103</xdr:col>
      <xdr:colOff>4198</xdr:colOff>
      <xdr:row>65</xdr:row>
      <xdr:rowOff>4762</xdr:rowOff>
    </xdr:from>
    <xdr:to>
      <xdr:col>105</xdr:col>
      <xdr:colOff>38101</xdr:colOff>
      <xdr:row>65</xdr:row>
      <xdr:rowOff>53323</xdr:rowOff>
    </xdr:to>
    <xdr:cxnSp macro="">
      <xdr:nvCxnSpPr>
        <xdr:cNvPr id="105" name="直線矢印コネクタ 104"/>
        <xdr:cNvCxnSpPr>
          <a:stCxn id="103" idx="3"/>
          <a:endCxn id="102" idx="1"/>
        </xdr:cNvCxnSpPr>
      </xdr:nvCxnSpPr>
      <xdr:spPr>
        <a:xfrm flipV="1">
          <a:off x="12758173" y="9977437"/>
          <a:ext cx="281553" cy="485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85725</xdr:colOff>
      <xdr:row>74</xdr:row>
      <xdr:rowOff>76201</xdr:rowOff>
    </xdr:from>
    <xdr:to>
      <xdr:col>36</xdr:col>
      <xdr:colOff>57150</xdr:colOff>
      <xdr:row>75</xdr:row>
      <xdr:rowOff>57150</xdr:rowOff>
    </xdr:to>
    <xdr:sp macro="" textlink="">
      <xdr:nvSpPr>
        <xdr:cNvPr id="106" name="正方形/長方形 105"/>
        <xdr:cNvSpPr/>
      </xdr:nvSpPr>
      <xdr:spPr>
        <a:xfrm>
          <a:off x="4171950" y="11420476"/>
          <a:ext cx="342900" cy="13334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39</xdr:col>
      <xdr:colOff>9525</xdr:colOff>
      <xdr:row>74</xdr:row>
      <xdr:rowOff>19050</xdr:rowOff>
    </xdr:from>
    <xdr:ext cx="2497350" cy="259045"/>
    <xdr:sp macro="" textlink="">
      <xdr:nvSpPr>
        <xdr:cNvPr id="107" name="テキスト ボックス 106"/>
        <xdr:cNvSpPr txBox="1"/>
      </xdr:nvSpPr>
      <xdr:spPr>
        <a:xfrm>
          <a:off x="4838700" y="11363325"/>
          <a:ext cx="2497350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最終的に、この数字が</a:t>
          </a:r>
          <a:r>
            <a:rPr kumimoji="1" lang="en-US" altLang="ja-JP" sz="1000">
              <a:solidFill>
                <a:srgbClr val="FF0000"/>
              </a:solidFill>
            </a:rPr>
            <a:t>100.00</a:t>
          </a:r>
          <a:r>
            <a:rPr kumimoji="1" lang="ja-JP" altLang="en-US" sz="1000">
              <a:solidFill>
                <a:srgbClr val="FF0000"/>
              </a:solidFill>
            </a:rPr>
            <a:t>になれば完了</a:t>
          </a:r>
        </a:p>
      </xdr:txBody>
    </xdr:sp>
    <xdr:clientData/>
  </xdr:oneCellAnchor>
  <xdr:twoCellAnchor>
    <xdr:from>
      <xdr:col>36</xdr:col>
      <xdr:colOff>57150</xdr:colOff>
      <xdr:row>74</xdr:row>
      <xdr:rowOff>142876</xdr:rowOff>
    </xdr:from>
    <xdr:to>
      <xdr:col>39</xdr:col>
      <xdr:colOff>9525</xdr:colOff>
      <xdr:row>74</xdr:row>
      <xdr:rowOff>148573</xdr:rowOff>
    </xdr:to>
    <xdr:cxnSp macro="">
      <xdr:nvCxnSpPr>
        <xdr:cNvPr id="109" name="直線矢印コネクタ 108"/>
        <xdr:cNvCxnSpPr>
          <a:stCxn id="107" idx="1"/>
          <a:endCxn id="106" idx="3"/>
        </xdr:cNvCxnSpPr>
      </xdr:nvCxnSpPr>
      <xdr:spPr>
        <a:xfrm flipH="1" flipV="1">
          <a:off x="4514850" y="11487151"/>
          <a:ext cx="323850" cy="56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47625</xdr:colOff>
      <xdr:row>125</xdr:row>
      <xdr:rowOff>142875</xdr:rowOff>
    </xdr:from>
    <xdr:to>
      <xdr:col>112</xdr:col>
      <xdr:colOff>28575</xdr:colOff>
      <xdr:row>126</xdr:row>
      <xdr:rowOff>142875</xdr:rowOff>
    </xdr:to>
    <xdr:sp macro="" textlink="">
      <xdr:nvSpPr>
        <xdr:cNvPr id="131" name="正方形/長方形 130"/>
        <xdr:cNvSpPr/>
      </xdr:nvSpPr>
      <xdr:spPr>
        <a:xfrm>
          <a:off x="13049250" y="18869025"/>
          <a:ext cx="847725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101</xdr:col>
      <xdr:colOff>19050</xdr:colOff>
      <xdr:row>129</xdr:row>
      <xdr:rowOff>76200</xdr:rowOff>
    </xdr:from>
    <xdr:ext cx="634404" cy="259045"/>
    <xdr:sp macro="" textlink="">
      <xdr:nvSpPr>
        <xdr:cNvPr id="132" name="テキスト ボックス 131"/>
        <xdr:cNvSpPr txBox="1"/>
      </xdr:nvSpPr>
      <xdr:spPr>
        <a:xfrm>
          <a:off x="12525375" y="19411950"/>
          <a:ext cx="634404" cy="2590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（</a:t>
          </a:r>
          <a:r>
            <a:rPr kumimoji="1" lang="en-US" altLang="ja-JP" sz="1000">
              <a:solidFill>
                <a:srgbClr val="FF0000"/>
              </a:solidFill>
            </a:rPr>
            <a:t>3</a:t>
          </a:r>
          <a:r>
            <a:rPr kumimoji="1" lang="ja-JP" altLang="en-US" sz="1000">
              <a:solidFill>
                <a:srgbClr val="FF0000"/>
              </a:solidFill>
            </a:rPr>
            <a:t>）入力</a:t>
          </a:r>
        </a:p>
      </xdr:txBody>
    </xdr:sp>
    <xdr:clientData/>
  </xdr:oneCellAnchor>
  <xdr:twoCellAnchor>
    <xdr:from>
      <xdr:col>106</xdr:col>
      <xdr:colOff>34329</xdr:colOff>
      <xdr:row>126</xdr:row>
      <xdr:rowOff>142875</xdr:rowOff>
    </xdr:from>
    <xdr:to>
      <xdr:col>108</xdr:col>
      <xdr:colOff>100013</xdr:colOff>
      <xdr:row>130</xdr:row>
      <xdr:rowOff>53323</xdr:rowOff>
    </xdr:to>
    <xdr:cxnSp macro="">
      <xdr:nvCxnSpPr>
        <xdr:cNvPr id="134" name="図形 133"/>
        <xdr:cNvCxnSpPr>
          <a:stCxn id="132" idx="3"/>
          <a:endCxn id="131" idx="2"/>
        </xdr:cNvCxnSpPr>
      </xdr:nvCxnSpPr>
      <xdr:spPr>
        <a:xfrm flipV="1">
          <a:off x="13159779" y="19021425"/>
          <a:ext cx="313334" cy="520048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83612</xdr:colOff>
      <xdr:row>138</xdr:row>
      <xdr:rowOff>114300</xdr:rowOff>
    </xdr:from>
    <xdr:to>
      <xdr:col>74</xdr:col>
      <xdr:colOff>9525</xdr:colOff>
      <xdr:row>139</xdr:row>
      <xdr:rowOff>91422</xdr:rowOff>
    </xdr:to>
    <xdr:cxnSp macro="">
      <xdr:nvCxnSpPr>
        <xdr:cNvPr id="141" name="直線矢印コネクタ 140"/>
        <xdr:cNvCxnSpPr>
          <a:stCxn id="31" idx="3"/>
          <a:endCxn id="30" idx="1"/>
        </xdr:cNvCxnSpPr>
      </xdr:nvCxnSpPr>
      <xdr:spPr>
        <a:xfrm flipV="1">
          <a:off x="8875187" y="20821650"/>
          <a:ext cx="297388" cy="12952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173</xdr:row>
      <xdr:rowOff>0</xdr:rowOff>
    </xdr:from>
    <xdr:to>
      <xdr:col>20</xdr:col>
      <xdr:colOff>85725</xdr:colOff>
      <xdr:row>180</xdr:row>
      <xdr:rowOff>114300</xdr:rowOff>
    </xdr:to>
    <xdr:pic>
      <xdr:nvPicPr>
        <xdr:cNvPr id="20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3825" y="26260425"/>
          <a:ext cx="2190750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114300</xdr:colOff>
      <xdr:row>177</xdr:row>
      <xdr:rowOff>114300</xdr:rowOff>
    </xdr:from>
    <xdr:to>
      <xdr:col>9</xdr:col>
      <xdr:colOff>76200</xdr:colOff>
      <xdr:row>180</xdr:row>
      <xdr:rowOff>114300</xdr:rowOff>
    </xdr:to>
    <xdr:sp macro="" textlink="">
      <xdr:nvSpPr>
        <xdr:cNvPr id="151" name="正方形/長方形 150"/>
        <xdr:cNvSpPr/>
      </xdr:nvSpPr>
      <xdr:spPr>
        <a:xfrm>
          <a:off x="485775" y="26984325"/>
          <a:ext cx="457200" cy="4572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177</xdr:row>
      <xdr:rowOff>114300</xdr:rowOff>
    </xdr:from>
    <xdr:to>
      <xdr:col>19</xdr:col>
      <xdr:colOff>9525</xdr:colOff>
      <xdr:row>180</xdr:row>
      <xdr:rowOff>95250</xdr:rowOff>
    </xdr:to>
    <xdr:sp macro="" textlink="">
      <xdr:nvSpPr>
        <xdr:cNvPr id="152" name="正方形/長方形 151"/>
        <xdr:cNvSpPr/>
      </xdr:nvSpPr>
      <xdr:spPr>
        <a:xfrm>
          <a:off x="1790700" y="26984325"/>
          <a:ext cx="323850" cy="4381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183</xdr:row>
      <xdr:rowOff>19050</xdr:rowOff>
    </xdr:from>
    <xdr:to>
      <xdr:col>51</xdr:col>
      <xdr:colOff>104775</xdr:colOff>
      <xdr:row>190</xdr:row>
      <xdr:rowOff>104775</xdr:rowOff>
    </xdr:to>
    <xdr:pic>
      <xdr:nvPicPr>
        <xdr:cNvPr id="15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47650" y="27955875"/>
          <a:ext cx="6048375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192</xdr:row>
      <xdr:rowOff>9525</xdr:rowOff>
    </xdr:from>
    <xdr:to>
      <xdr:col>22</xdr:col>
      <xdr:colOff>104775</xdr:colOff>
      <xdr:row>211</xdr:row>
      <xdr:rowOff>19050</xdr:rowOff>
    </xdr:to>
    <xdr:pic>
      <xdr:nvPicPr>
        <xdr:cNvPr id="15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47650" y="29317950"/>
          <a:ext cx="2457450" cy="2905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32</xdr:col>
      <xdr:colOff>9525</xdr:colOff>
      <xdr:row>184</xdr:row>
      <xdr:rowOff>114300</xdr:rowOff>
    </xdr:from>
    <xdr:to>
      <xdr:col>35</xdr:col>
      <xdr:colOff>66675</xdr:colOff>
      <xdr:row>186</xdr:row>
      <xdr:rowOff>47625</xdr:rowOff>
    </xdr:to>
    <xdr:sp macro="" textlink="">
      <xdr:nvSpPr>
        <xdr:cNvPr id="156" name="正方形/長方形 155"/>
        <xdr:cNvSpPr/>
      </xdr:nvSpPr>
      <xdr:spPr>
        <a:xfrm>
          <a:off x="3848100" y="28203525"/>
          <a:ext cx="428625" cy="2381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76200</xdr:colOff>
      <xdr:row>186</xdr:row>
      <xdr:rowOff>76200</xdr:rowOff>
    </xdr:from>
    <xdr:to>
      <xdr:col>45</xdr:col>
      <xdr:colOff>38100</xdr:colOff>
      <xdr:row>190</xdr:row>
      <xdr:rowOff>114300</xdr:rowOff>
    </xdr:to>
    <xdr:sp macro="" textlink="">
      <xdr:nvSpPr>
        <xdr:cNvPr id="157" name="正方形/長方形 156"/>
        <xdr:cNvSpPr/>
      </xdr:nvSpPr>
      <xdr:spPr>
        <a:xfrm>
          <a:off x="5029200" y="28470225"/>
          <a:ext cx="457200" cy="6477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100013</xdr:colOff>
      <xdr:row>186</xdr:row>
      <xdr:rowOff>47624</xdr:rowOff>
    </xdr:from>
    <xdr:to>
      <xdr:col>41</xdr:col>
      <xdr:colOff>76200</xdr:colOff>
      <xdr:row>188</xdr:row>
      <xdr:rowOff>95249</xdr:rowOff>
    </xdr:to>
    <xdr:cxnSp macro="">
      <xdr:nvCxnSpPr>
        <xdr:cNvPr id="159" name="図形 158"/>
        <xdr:cNvCxnSpPr>
          <a:stCxn id="156" idx="2"/>
          <a:endCxn id="157" idx="1"/>
        </xdr:cNvCxnSpPr>
      </xdr:nvCxnSpPr>
      <xdr:spPr>
        <a:xfrm rot="16200000" flipH="1">
          <a:off x="4369594" y="28134468"/>
          <a:ext cx="352425" cy="966787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190</xdr:row>
      <xdr:rowOff>114300</xdr:rowOff>
    </xdr:from>
    <xdr:to>
      <xdr:col>43</xdr:col>
      <xdr:colOff>57150</xdr:colOff>
      <xdr:row>201</xdr:row>
      <xdr:rowOff>90488</xdr:rowOff>
    </xdr:to>
    <xdr:cxnSp macro="">
      <xdr:nvCxnSpPr>
        <xdr:cNvPr id="161" name="図形 160"/>
        <xdr:cNvCxnSpPr>
          <a:stCxn id="157" idx="2"/>
          <a:endCxn id="155" idx="3"/>
        </xdr:cNvCxnSpPr>
      </xdr:nvCxnSpPr>
      <xdr:spPr>
        <a:xfrm rot="5400000">
          <a:off x="3155156" y="28667869"/>
          <a:ext cx="1652588" cy="2552700"/>
        </a:xfrm>
        <a:prstGeom prst="bentConnector2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208</xdr:row>
      <xdr:rowOff>142875</xdr:rowOff>
    </xdr:from>
    <xdr:to>
      <xdr:col>15</xdr:col>
      <xdr:colOff>28575</xdr:colOff>
      <xdr:row>210</xdr:row>
      <xdr:rowOff>28575</xdr:rowOff>
    </xdr:to>
    <xdr:sp macro="" textlink="">
      <xdr:nvSpPr>
        <xdr:cNvPr id="162" name="正方形/長方形 161"/>
        <xdr:cNvSpPr/>
      </xdr:nvSpPr>
      <xdr:spPr>
        <a:xfrm>
          <a:off x="1057275" y="31889700"/>
          <a:ext cx="7048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52</xdr:col>
      <xdr:colOff>95250</xdr:colOff>
      <xdr:row>220</xdr:row>
      <xdr:rowOff>57150</xdr:rowOff>
    </xdr:to>
    <xdr:pic>
      <xdr:nvPicPr>
        <xdr:cNvPr id="207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71475" y="32661225"/>
          <a:ext cx="6162675" cy="112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41</xdr:col>
      <xdr:colOff>66675</xdr:colOff>
      <xdr:row>216</xdr:row>
      <xdr:rowOff>28575</xdr:rowOff>
    </xdr:from>
    <xdr:to>
      <xdr:col>45</xdr:col>
      <xdr:colOff>104775</xdr:colOff>
      <xdr:row>220</xdr:row>
      <xdr:rowOff>28575</xdr:rowOff>
    </xdr:to>
    <xdr:sp macro="" textlink="">
      <xdr:nvSpPr>
        <xdr:cNvPr id="164" name="正方形/長方形 163"/>
        <xdr:cNvSpPr/>
      </xdr:nvSpPr>
      <xdr:spPr>
        <a:xfrm>
          <a:off x="5143500" y="33147000"/>
          <a:ext cx="533400" cy="609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282</xdr:row>
      <xdr:rowOff>76200</xdr:rowOff>
    </xdr:from>
    <xdr:to>
      <xdr:col>19</xdr:col>
      <xdr:colOff>47625</xdr:colOff>
      <xdr:row>291</xdr:row>
      <xdr:rowOff>95250</xdr:rowOff>
    </xdr:to>
    <xdr:pic>
      <xdr:nvPicPr>
        <xdr:cNvPr id="20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71475" y="43253025"/>
          <a:ext cx="2028825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9525</xdr:colOff>
      <xdr:row>241</xdr:row>
      <xdr:rowOff>57150</xdr:rowOff>
    </xdr:from>
    <xdr:to>
      <xdr:col>66</xdr:col>
      <xdr:colOff>85725</xdr:colOff>
      <xdr:row>248</xdr:row>
      <xdr:rowOff>114300</xdr:rowOff>
    </xdr:to>
    <xdr:pic>
      <xdr:nvPicPr>
        <xdr:cNvPr id="20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467225" y="36985575"/>
          <a:ext cx="3790950" cy="112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66675</xdr:colOff>
      <xdr:row>228</xdr:row>
      <xdr:rowOff>28575</xdr:rowOff>
    </xdr:from>
    <xdr:to>
      <xdr:col>6</xdr:col>
      <xdr:colOff>0</xdr:colOff>
      <xdr:row>229</xdr:row>
      <xdr:rowOff>47625</xdr:rowOff>
    </xdr:to>
    <xdr:sp macro="" textlink="">
      <xdr:nvSpPr>
        <xdr:cNvPr id="169" name="正方形/長方形 168"/>
        <xdr:cNvSpPr/>
      </xdr:nvSpPr>
      <xdr:spPr>
        <a:xfrm>
          <a:off x="561975" y="34975800"/>
          <a:ext cx="180975" cy="1714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66674</xdr:colOff>
      <xdr:row>246</xdr:row>
      <xdr:rowOff>76200</xdr:rowOff>
    </xdr:from>
    <xdr:to>
      <xdr:col>23</xdr:col>
      <xdr:colOff>19049</xdr:colOff>
      <xdr:row>247</xdr:row>
      <xdr:rowOff>114300</xdr:rowOff>
    </xdr:to>
    <xdr:sp macro="" textlink="">
      <xdr:nvSpPr>
        <xdr:cNvPr id="170" name="正方形/長方形 169"/>
        <xdr:cNvSpPr/>
      </xdr:nvSpPr>
      <xdr:spPr>
        <a:xfrm>
          <a:off x="2171699" y="37766625"/>
          <a:ext cx="695325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9525</xdr:colOff>
      <xdr:row>246</xdr:row>
      <xdr:rowOff>76200</xdr:rowOff>
    </xdr:from>
    <xdr:to>
      <xdr:col>50</xdr:col>
      <xdr:colOff>85725</xdr:colOff>
      <xdr:row>247</xdr:row>
      <xdr:rowOff>114300</xdr:rowOff>
    </xdr:to>
    <xdr:sp macro="" textlink="">
      <xdr:nvSpPr>
        <xdr:cNvPr id="171" name="正方形/長方形 170"/>
        <xdr:cNvSpPr/>
      </xdr:nvSpPr>
      <xdr:spPr>
        <a:xfrm>
          <a:off x="5581650" y="37766625"/>
          <a:ext cx="695325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19049</xdr:colOff>
      <xdr:row>247</xdr:row>
      <xdr:rowOff>19050</xdr:rowOff>
    </xdr:from>
    <xdr:to>
      <xdr:col>45</xdr:col>
      <xdr:colOff>9525</xdr:colOff>
      <xdr:row>247</xdr:row>
      <xdr:rowOff>19050</xdr:rowOff>
    </xdr:to>
    <xdr:cxnSp macro="">
      <xdr:nvCxnSpPr>
        <xdr:cNvPr id="173" name="直線矢印コネクタ 172"/>
        <xdr:cNvCxnSpPr>
          <a:stCxn id="170" idx="3"/>
          <a:endCxn id="171" idx="1"/>
        </xdr:cNvCxnSpPr>
      </xdr:nvCxnSpPr>
      <xdr:spPr>
        <a:xfrm>
          <a:off x="2867024" y="37861875"/>
          <a:ext cx="271462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9525</xdr:colOff>
      <xdr:row>252</xdr:row>
      <xdr:rowOff>9525</xdr:rowOff>
    </xdr:from>
    <xdr:to>
      <xdr:col>99</xdr:col>
      <xdr:colOff>9525</xdr:colOff>
      <xdr:row>261</xdr:row>
      <xdr:rowOff>133350</xdr:rowOff>
    </xdr:to>
    <xdr:pic>
      <xdr:nvPicPr>
        <xdr:cNvPr id="17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467225" y="38461950"/>
          <a:ext cx="7800975" cy="1495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17</xdr:col>
      <xdr:colOff>47625</xdr:colOff>
      <xdr:row>274</xdr:row>
      <xdr:rowOff>76200</xdr:rowOff>
    </xdr:from>
    <xdr:to>
      <xdr:col>23</xdr:col>
      <xdr:colOff>0</xdr:colOff>
      <xdr:row>275</xdr:row>
      <xdr:rowOff>114300</xdr:rowOff>
    </xdr:to>
    <xdr:sp macro="" textlink="">
      <xdr:nvSpPr>
        <xdr:cNvPr id="179" name="正方形/長方形 178"/>
        <xdr:cNvSpPr/>
      </xdr:nvSpPr>
      <xdr:spPr>
        <a:xfrm>
          <a:off x="2152650" y="42033825"/>
          <a:ext cx="695325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19050</xdr:colOff>
      <xdr:row>259</xdr:row>
      <xdr:rowOff>104775</xdr:rowOff>
    </xdr:from>
    <xdr:to>
      <xdr:col>66</xdr:col>
      <xdr:colOff>95250</xdr:colOff>
      <xdr:row>260</xdr:row>
      <xdr:rowOff>142875</xdr:rowOff>
    </xdr:to>
    <xdr:sp macro="" textlink="">
      <xdr:nvSpPr>
        <xdr:cNvPr id="180" name="正方形/長方形 179"/>
        <xdr:cNvSpPr/>
      </xdr:nvSpPr>
      <xdr:spPr>
        <a:xfrm>
          <a:off x="7572375" y="39776400"/>
          <a:ext cx="695325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260</xdr:row>
      <xdr:rowOff>142875</xdr:rowOff>
    </xdr:from>
    <xdr:to>
      <xdr:col>63</xdr:col>
      <xdr:colOff>119063</xdr:colOff>
      <xdr:row>275</xdr:row>
      <xdr:rowOff>19050</xdr:rowOff>
    </xdr:to>
    <xdr:cxnSp macro="">
      <xdr:nvCxnSpPr>
        <xdr:cNvPr id="182" name="カギ線コネクタ 181"/>
        <xdr:cNvCxnSpPr>
          <a:stCxn id="179" idx="3"/>
          <a:endCxn id="180" idx="2"/>
        </xdr:cNvCxnSpPr>
      </xdr:nvCxnSpPr>
      <xdr:spPr>
        <a:xfrm flipV="1">
          <a:off x="2847975" y="39966900"/>
          <a:ext cx="5072063" cy="21621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296</xdr:row>
      <xdr:rowOff>0</xdr:rowOff>
    </xdr:from>
    <xdr:to>
      <xdr:col>59</xdr:col>
      <xdr:colOff>114300</xdr:colOff>
      <xdr:row>300</xdr:row>
      <xdr:rowOff>57150</xdr:rowOff>
    </xdr:to>
    <xdr:pic>
      <xdr:nvPicPr>
        <xdr:cNvPr id="20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71475" y="45310425"/>
          <a:ext cx="7048500" cy="66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303</xdr:row>
      <xdr:rowOff>19050</xdr:rowOff>
    </xdr:from>
    <xdr:to>
      <xdr:col>71</xdr:col>
      <xdr:colOff>95250</xdr:colOff>
      <xdr:row>313</xdr:row>
      <xdr:rowOff>57150</xdr:rowOff>
    </xdr:to>
    <xdr:pic>
      <xdr:nvPicPr>
        <xdr:cNvPr id="208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71475" y="46396275"/>
          <a:ext cx="8515350" cy="1562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315</xdr:row>
      <xdr:rowOff>0</xdr:rowOff>
    </xdr:from>
    <xdr:to>
      <xdr:col>59</xdr:col>
      <xdr:colOff>104775</xdr:colOff>
      <xdr:row>319</xdr:row>
      <xdr:rowOff>57150</xdr:rowOff>
    </xdr:to>
    <xdr:pic>
      <xdr:nvPicPr>
        <xdr:cNvPr id="208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71475" y="48206025"/>
          <a:ext cx="7038975" cy="66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330</xdr:row>
      <xdr:rowOff>0</xdr:rowOff>
    </xdr:from>
    <xdr:to>
      <xdr:col>8</xdr:col>
      <xdr:colOff>9525</xdr:colOff>
      <xdr:row>343</xdr:row>
      <xdr:rowOff>76200</xdr:rowOff>
    </xdr:to>
    <xdr:pic>
      <xdr:nvPicPr>
        <xdr:cNvPr id="1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71475" y="50034825"/>
          <a:ext cx="628650" cy="2057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104775</xdr:colOff>
      <xdr:row>329</xdr:row>
      <xdr:rowOff>123825</xdr:rowOff>
    </xdr:from>
    <xdr:to>
      <xdr:col>8</xdr:col>
      <xdr:colOff>28575</xdr:colOff>
      <xdr:row>331</xdr:row>
      <xdr:rowOff>28575</xdr:rowOff>
    </xdr:to>
    <xdr:sp macro="" textlink="">
      <xdr:nvSpPr>
        <xdr:cNvPr id="108" name="正方形/長方形 107"/>
        <xdr:cNvSpPr/>
      </xdr:nvSpPr>
      <xdr:spPr>
        <a:xfrm>
          <a:off x="723900" y="50006250"/>
          <a:ext cx="295275" cy="209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330</xdr:row>
      <xdr:rowOff>0</xdr:rowOff>
    </xdr:from>
    <xdr:ext cx="580865" cy="259045"/>
    <xdr:sp macro="" textlink="">
      <xdr:nvSpPr>
        <xdr:cNvPr id="111" name="テキスト ボックス 110"/>
        <xdr:cNvSpPr txBox="1"/>
      </xdr:nvSpPr>
      <xdr:spPr>
        <a:xfrm>
          <a:off x="1362075" y="50034825"/>
          <a:ext cx="580865" cy="259045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クリック</a:t>
          </a:r>
        </a:p>
      </xdr:txBody>
    </xdr:sp>
    <xdr:clientData/>
  </xdr:oneCellAnchor>
  <xdr:twoCellAnchor>
    <xdr:from>
      <xdr:col>8</xdr:col>
      <xdr:colOff>28575</xdr:colOff>
      <xdr:row>330</xdr:row>
      <xdr:rowOff>76200</xdr:rowOff>
    </xdr:from>
    <xdr:to>
      <xdr:col>11</xdr:col>
      <xdr:colOff>0</xdr:colOff>
      <xdr:row>330</xdr:row>
      <xdr:rowOff>129523</xdr:rowOff>
    </xdr:to>
    <xdr:cxnSp macro="">
      <xdr:nvCxnSpPr>
        <xdr:cNvPr id="113" name="直線矢印コネクタ 112"/>
        <xdr:cNvCxnSpPr>
          <a:stCxn id="111" idx="1"/>
          <a:endCxn id="108" idx="3"/>
        </xdr:cNvCxnSpPr>
      </xdr:nvCxnSpPr>
      <xdr:spPr>
        <a:xfrm flipH="1" flipV="1">
          <a:off x="1019175" y="50111025"/>
          <a:ext cx="342900" cy="533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346</xdr:row>
      <xdr:rowOff>38100</xdr:rowOff>
    </xdr:from>
    <xdr:to>
      <xdr:col>24</xdr:col>
      <xdr:colOff>47625</xdr:colOff>
      <xdr:row>360</xdr:row>
      <xdr:rowOff>19050</xdr:rowOff>
    </xdr:to>
    <xdr:pic>
      <xdr:nvPicPr>
        <xdr:cNvPr id="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71475" y="52511325"/>
          <a:ext cx="2647950" cy="21145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104775</xdr:colOff>
      <xdr:row>346</xdr:row>
      <xdr:rowOff>19050</xdr:rowOff>
    </xdr:from>
    <xdr:to>
      <xdr:col>24</xdr:col>
      <xdr:colOff>38100</xdr:colOff>
      <xdr:row>347</xdr:row>
      <xdr:rowOff>95250</xdr:rowOff>
    </xdr:to>
    <xdr:sp macro="" textlink="">
      <xdr:nvSpPr>
        <xdr:cNvPr id="116" name="正方形/長方形 115"/>
        <xdr:cNvSpPr/>
      </xdr:nvSpPr>
      <xdr:spPr>
        <a:xfrm>
          <a:off x="971550" y="52492275"/>
          <a:ext cx="2038350" cy="228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363</xdr:row>
      <xdr:rowOff>19050</xdr:rowOff>
    </xdr:from>
    <xdr:to>
      <xdr:col>24</xdr:col>
      <xdr:colOff>47625</xdr:colOff>
      <xdr:row>376</xdr:row>
      <xdr:rowOff>142875</xdr:rowOff>
    </xdr:to>
    <xdr:pic>
      <xdr:nvPicPr>
        <xdr:cNvPr id="1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71475" y="55083075"/>
          <a:ext cx="2647950" cy="2105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DF124"/>
  <sheetViews>
    <sheetView showGridLines="0" tabSelected="1" zoomScale="90"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2.875" defaultRowHeight="13.5" x14ac:dyDescent="0.15"/>
  <cols>
    <col min="1" max="1" width="1.625" style="1" customWidth="1"/>
    <col min="2" max="2" width="5.625" style="3" customWidth="1"/>
    <col min="3" max="5" width="18.625" style="3" customWidth="1"/>
    <col min="6" max="6" width="40.625" style="3" customWidth="1"/>
    <col min="7" max="7" width="27.375" style="3" customWidth="1"/>
    <col min="8" max="9" width="7.125" style="4" customWidth="1"/>
    <col min="10" max="13" width="7.625" style="3" customWidth="1"/>
    <col min="14" max="14" width="5.25" style="3" bestFit="1" customWidth="1"/>
    <col min="15" max="15" width="6.625" style="3" bestFit="1" customWidth="1"/>
    <col min="16" max="16" width="4.75" style="3" bestFit="1" customWidth="1"/>
    <col min="17" max="17" width="7.625" style="3" customWidth="1"/>
    <col min="18" max="18" width="4.75" style="3" customWidth="1"/>
    <col min="19" max="110" width="2.875" style="3" customWidth="1"/>
    <col min="111" max="16384" width="2.875" style="1"/>
  </cols>
  <sheetData>
    <row r="4" spans="1:110" x14ac:dyDescent="0.15">
      <c r="B4" s="2"/>
      <c r="C4" s="2"/>
      <c r="D4" s="2"/>
      <c r="E4" s="2"/>
      <c r="N4" s="2"/>
      <c r="O4" s="2"/>
      <c r="P4" s="2"/>
      <c r="Q4" s="2"/>
      <c r="R4" s="2"/>
    </row>
    <row r="5" spans="1:110" x14ac:dyDescent="0.15">
      <c r="B5" s="2"/>
      <c r="C5" s="2"/>
      <c r="D5" s="2"/>
      <c r="E5" s="2"/>
      <c r="N5" s="2"/>
      <c r="O5" s="2"/>
      <c r="P5" s="2"/>
      <c r="Q5" s="2"/>
    </row>
    <row r="6" spans="1:110" x14ac:dyDescent="0.15">
      <c r="B6" s="2"/>
      <c r="C6" s="2"/>
      <c r="D6" s="2"/>
      <c r="E6" s="2"/>
      <c r="J6" s="101" t="s">
        <v>0</v>
      </c>
      <c r="K6" s="102"/>
      <c r="L6" s="103" t="s">
        <v>9</v>
      </c>
      <c r="M6" s="104"/>
      <c r="N6" s="84" t="s">
        <v>44</v>
      </c>
      <c r="O6" s="85"/>
      <c r="P6" s="85"/>
      <c r="Q6" s="86"/>
      <c r="S6" s="76" t="str">
        <f>IF(DAY(S$7)=1,YEAR(S$7)&amp;"年"&amp;MONTH(S$7)&amp;"月","")</f>
        <v>2013年11月</v>
      </c>
      <c r="T6" s="75"/>
      <c r="U6" s="75"/>
      <c r="W6" s="75"/>
      <c r="X6" s="75"/>
      <c r="CB6" s="75"/>
      <c r="CC6" s="75" t="str">
        <f>IF(DAY(CC$7)=1,YEAR(CC$7)&amp;"年"&amp;MONTH(CC$7)&amp;"月","")</f>
        <v/>
      </c>
    </row>
    <row r="7" spans="1:110" ht="22.5" customHeight="1" x14ac:dyDescent="0.15">
      <c r="B7" s="108" t="s">
        <v>46</v>
      </c>
      <c r="C7" s="108" t="s">
        <v>39</v>
      </c>
      <c r="D7" s="108" t="s">
        <v>40</v>
      </c>
      <c r="E7" s="108" t="s">
        <v>41</v>
      </c>
      <c r="F7" s="93" t="s">
        <v>47</v>
      </c>
      <c r="G7" s="93" t="s">
        <v>45</v>
      </c>
      <c r="H7" s="99" t="s">
        <v>1</v>
      </c>
      <c r="I7" s="99" t="s">
        <v>2</v>
      </c>
      <c r="J7" s="95" t="s">
        <v>42</v>
      </c>
      <c r="K7" s="95" t="s">
        <v>43</v>
      </c>
      <c r="L7" s="97" t="s">
        <v>42</v>
      </c>
      <c r="M7" s="97" t="s">
        <v>43</v>
      </c>
      <c r="N7" s="105" t="s">
        <v>6</v>
      </c>
      <c r="O7" s="107" t="s">
        <v>7</v>
      </c>
      <c r="P7" s="91" t="s">
        <v>3</v>
      </c>
      <c r="Q7" s="87" t="s">
        <v>4</v>
      </c>
      <c r="R7" s="89" t="s">
        <v>5</v>
      </c>
      <c r="S7" s="5">
        <v>41579</v>
      </c>
      <c r="T7" s="6">
        <f t="shared" ref="T7:AE7" si="0">S7+1</f>
        <v>41580</v>
      </c>
      <c r="U7" s="6">
        <f t="shared" si="0"/>
        <v>41581</v>
      </c>
      <c r="V7" s="6">
        <f t="shared" si="0"/>
        <v>41582</v>
      </c>
      <c r="W7" s="6">
        <f t="shared" si="0"/>
        <v>41583</v>
      </c>
      <c r="X7" s="6">
        <f t="shared" si="0"/>
        <v>41584</v>
      </c>
      <c r="Y7" s="6">
        <f t="shared" si="0"/>
        <v>41585</v>
      </c>
      <c r="Z7" s="6">
        <f t="shared" si="0"/>
        <v>41586</v>
      </c>
      <c r="AA7" s="7">
        <f t="shared" si="0"/>
        <v>41587</v>
      </c>
      <c r="AB7" s="7">
        <f t="shared" si="0"/>
        <v>41588</v>
      </c>
      <c r="AC7" s="7">
        <f t="shared" si="0"/>
        <v>41589</v>
      </c>
      <c r="AD7" s="7">
        <f>AC7+1</f>
        <v>41590</v>
      </c>
      <c r="AE7" s="7">
        <f t="shared" si="0"/>
        <v>41591</v>
      </c>
      <c r="AF7" s="7">
        <f>AE7+1</f>
        <v>41592</v>
      </c>
      <c r="AG7" s="7">
        <f t="shared" ref="AG7:CN7" si="1">AF7+1</f>
        <v>41593</v>
      </c>
      <c r="AH7" s="7">
        <f t="shared" si="1"/>
        <v>41594</v>
      </c>
      <c r="AI7" s="7">
        <f t="shared" si="1"/>
        <v>41595</v>
      </c>
      <c r="AJ7" s="7">
        <f t="shared" si="1"/>
        <v>41596</v>
      </c>
      <c r="AK7" s="7">
        <f t="shared" si="1"/>
        <v>41597</v>
      </c>
      <c r="AL7" s="7">
        <f t="shared" si="1"/>
        <v>41598</v>
      </c>
      <c r="AM7" s="7">
        <f t="shared" si="1"/>
        <v>41599</v>
      </c>
      <c r="AN7" s="7">
        <f t="shared" si="1"/>
        <v>41600</v>
      </c>
      <c r="AO7" s="7">
        <f t="shared" si="1"/>
        <v>41601</v>
      </c>
      <c r="AP7" s="7">
        <f t="shared" si="1"/>
        <v>41602</v>
      </c>
      <c r="AQ7" s="7">
        <f t="shared" si="1"/>
        <v>41603</v>
      </c>
      <c r="AR7" s="7">
        <f t="shared" si="1"/>
        <v>41604</v>
      </c>
      <c r="AS7" s="7">
        <f t="shared" si="1"/>
        <v>41605</v>
      </c>
      <c r="AT7" s="7">
        <f t="shared" si="1"/>
        <v>41606</v>
      </c>
      <c r="AU7" s="7">
        <f t="shared" si="1"/>
        <v>41607</v>
      </c>
      <c r="AV7" s="7">
        <f t="shared" si="1"/>
        <v>41608</v>
      </c>
      <c r="AW7" s="7">
        <f t="shared" si="1"/>
        <v>41609</v>
      </c>
      <c r="AX7" s="7">
        <f t="shared" si="1"/>
        <v>41610</v>
      </c>
      <c r="AY7" s="7">
        <f t="shared" si="1"/>
        <v>41611</v>
      </c>
      <c r="AZ7" s="7">
        <f t="shared" si="1"/>
        <v>41612</v>
      </c>
      <c r="BA7" s="7">
        <f t="shared" si="1"/>
        <v>41613</v>
      </c>
      <c r="BB7" s="7">
        <f t="shared" si="1"/>
        <v>41614</v>
      </c>
      <c r="BC7" s="7">
        <f t="shared" si="1"/>
        <v>41615</v>
      </c>
      <c r="BD7" s="7">
        <f t="shared" si="1"/>
        <v>41616</v>
      </c>
      <c r="BE7" s="7">
        <f t="shared" si="1"/>
        <v>41617</v>
      </c>
      <c r="BF7" s="7">
        <f t="shared" si="1"/>
        <v>41618</v>
      </c>
      <c r="BG7" s="7">
        <f t="shared" si="1"/>
        <v>41619</v>
      </c>
      <c r="BH7" s="7">
        <f t="shared" si="1"/>
        <v>41620</v>
      </c>
      <c r="BI7" s="7">
        <f t="shared" si="1"/>
        <v>41621</v>
      </c>
      <c r="BJ7" s="7">
        <f t="shared" si="1"/>
        <v>41622</v>
      </c>
      <c r="BK7" s="7">
        <f t="shared" si="1"/>
        <v>41623</v>
      </c>
      <c r="BL7" s="7">
        <f t="shared" si="1"/>
        <v>41624</v>
      </c>
      <c r="BM7" s="7">
        <f t="shared" si="1"/>
        <v>41625</v>
      </c>
      <c r="BN7" s="7">
        <f t="shared" si="1"/>
        <v>41626</v>
      </c>
      <c r="BO7" s="7">
        <f t="shared" si="1"/>
        <v>41627</v>
      </c>
      <c r="BP7" s="7">
        <f t="shared" si="1"/>
        <v>41628</v>
      </c>
      <c r="BQ7" s="7">
        <f t="shared" si="1"/>
        <v>41629</v>
      </c>
      <c r="BR7" s="7">
        <f t="shared" si="1"/>
        <v>41630</v>
      </c>
      <c r="BS7" s="7">
        <f t="shared" si="1"/>
        <v>41631</v>
      </c>
      <c r="BT7" s="7">
        <f t="shared" si="1"/>
        <v>41632</v>
      </c>
      <c r="BU7" s="7">
        <f t="shared" si="1"/>
        <v>41633</v>
      </c>
      <c r="BV7" s="7">
        <f t="shared" si="1"/>
        <v>41634</v>
      </c>
      <c r="BW7" s="7">
        <f t="shared" si="1"/>
        <v>41635</v>
      </c>
      <c r="BX7" s="7">
        <f t="shared" si="1"/>
        <v>41636</v>
      </c>
      <c r="BY7" s="7">
        <f t="shared" si="1"/>
        <v>41637</v>
      </c>
      <c r="BZ7" s="7">
        <f t="shared" si="1"/>
        <v>41638</v>
      </c>
      <c r="CA7" s="7">
        <f t="shared" si="1"/>
        <v>41639</v>
      </c>
      <c r="CB7" s="7">
        <f t="shared" si="1"/>
        <v>41640</v>
      </c>
      <c r="CC7" s="7">
        <f t="shared" si="1"/>
        <v>41641</v>
      </c>
      <c r="CD7" s="7">
        <f t="shared" si="1"/>
        <v>41642</v>
      </c>
      <c r="CE7" s="7">
        <f t="shared" si="1"/>
        <v>41643</v>
      </c>
      <c r="CF7" s="7">
        <f t="shared" si="1"/>
        <v>41644</v>
      </c>
      <c r="CG7" s="7">
        <f t="shared" si="1"/>
        <v>41645</v>
      </c>
      <c r="CH7" s="7">
        <f t="shared" si="1"/>
        <v>41646</v>
      </c>
      <c r="CI7" s="7">
        <f t="shared" si="1"/>
        <v>41647</v>
      </c>
      <c r="CJ7" s="7">
        <f t="shared" si="1"/>
        <v>41648</v>
      </c>
      <c r="CK7" s="7">
        <f t="shared" si="1"/>
        <v>41649</v>
      </c>
      <c r="CL7" s="7">
        <f t="shared" si="1"/>
        <v>41650</v>
      </c>
      <c r="CM7" s="7">
        <f t="shared" si="1"/>
        <v>41651</v>
      </c>
      <c r="CN7" s="7">
        <f t="shared" si="1"/>
        <v>41652</v>
      </c>
      <c r="CO7" s="7">
        <f t="shared" ref="CO7" si="2">CN7+1</f>
        <v>41653</v>
      </c>
      <c r="CP7" s="7">
        <f t="shared" ref="CP7" si="3">CO7+1</f>
        <v>41654</v>
      </c>
      <c r="CQ7" s="7">
        <f t="shared" ref="CQ7" si="4">CP7+1</f>
        <v>41655</v>
      </c>
      <c r="CR7" s="7">
        <f t="shared" ref="CR7" si="5">CQ7+1</f>
        <v>41656</v>
      </c>
      <c r="CS7" s="7">
        <f t="shared" ref="CS7" si="6">CR7+1</f>
        <v>41657</v>
      </c>
      <c r="CT7" s="7">
        <f t="shared" ref="CT7" si="7">CS7+1</f>
        <v>41658</v>
      </c>
      <c r="CU7" s="7">
        <f t="shared" ref="CU7" si="8">CT7+1</f>
        <v>41659</v>
      </c>
      <c r="CV7" s="7">
        <f t="shared" ref="CV7" si="9">CU7+1</f>
        <v>41660</v>
      </c>
      <c r="CW7" s="7">
        <f t="shared" ref="CW7" si="10">CV7+1</f>
        <v>41661</v>
      </c>
      <c r="CX7" s="7">
        <f t="shared" ref="CX7" si="11">CW7+1</f>
        <v>41662</v>
      </c>
      <c r="CY7" s="7">
        <f t="shared" ref="CY7" si="12">CX7+1</f>
        <v>41663</v>
      </c>
      <c r="CZ7" s="7">
        <f t="shared" ref="CZ7" si="13">CY7+1</f>
        <v>41664</v>
      </c>
      <c r="DA7" s="7">
        <f t="shared" ref="DA7" si="14">CZ7+1</f>
        <v>41665</v>
      </c>
      <c r="DB7" s="7">
        <f t="shared" ref="DB7" si="15">DA7+1</f>
        <v>41666</v>
      </c>
      <c r="DC7" s="7">
        <f t="shared" ref="DC7" si="16">DB7+1</f>
        <v>41667</v>
      </c>
      <c r="DD7" s="7">
        <f t="shared" ref="DD7" si="17">DC7+1</f>
        <v>41668</v>
      </c>
      <c r="DE7" s="7">
        <f t="shared" ref="DE7" si="18">DD7+1</f>
        <v>41669</v>
      </c>
      <c r="DF7" s="7">
        <f t="shared" ref="DF7" si="19">DE7+1</f>
        <v>41670</v>
      </c>
    </row>
    <row r="8" spans="1:110" ht="25.5" customHeight="1" x14ac:dyDescent="0.15">
      <c r="B8" s="94"/>
      <c r="C8" s="94"/>
      <c r="D8" s="94"/>
      <c r="E8" s="94"/>
      <c r="F8" s="94"/>
      <c r="G8" s="94"/>
      <c r="H8" s="100"/>
      <c r="I8" s="100"/>
      <c r="J8" s="96"/>
      <c r="K8" s="96"/>
      <c r="L8" s="98"/>
      <c r="M8" s="98"/>
      <c r="N8" s="106"/>
      <c r="O8" s="107"/>
      <c r="P8" s="92"/>
      <c r="Q8" s="88"/>
      <c r="R8" s="90"/>
      <c r="S8" s="73">
        <f>IF(COUNTIF(祝日!$A:$A,'20131101-0131'!S7)=0,S7,"祝")</f>
        <v>41579</v>
      </c>
      <c r="T8" s="73">
        <f>IF(COUNTIF(祝日!$A:$A,'20131101-0131'!T7)=0,T7,"祝")</f>
        <v>41580</v>
      </c>
      <c r="U8" s="73" t="str">
        <f>IF(COUNTIF(祝日!$A:$A,'20131101-0131'!U7)=0,U7,"祝")</f>
        <v>祝</v>
      </c>
      <c r="V8" s="73" t="str">
        <f>IF(COUNTIF(祝日!$A:$A,'20131101-0131'!V7)=0,V7,"祝")</f>
        <v>祝</v>
      </c>
      <c r="W8" s="73">
        <f>IF(COUNTIF(祝日!$A:$A,'20131101-0131'!W7)=0,W7,"祝")</f>
        <v>41583</v>
      </c>
      <c r="X8" s="73">
        <f>IF(COUNTIF(祝日!$A:$A,'20131101-0131'!X7)=0,X7,"祝")</f>
        <v>41584</v>
      </c>
      <c r="Y8" s="73">
        <f>IF(COUNTIF(祝日!$A:$A,'20131101-0131'!Y7)=0,Y7,"祝")</f>
        <v>41585</v>
      </c>
      <c r="Z8" s="73">
        <f>IF(COUNTIF(祝日!$A:$A,'20131101-0131'!Z7)=0,Z7,"祝")</f>
        <v>41586</v>
      </c>
      <c r="AA8" s="73">
        <f>IF(COUNTIF(祝日!$A:$A,'20131101-0131'!AA7)=0,AA7,"祝")</f>
        <v>41587</v>
      </c>
      <c r="AB8" s="73">
        <f>IF(COUNTIF(祝日!$A:$A,'20131101-0131'!AB7)=0,AB7,"祝")</f>
        <v>41588</v>
      </c>
      <c r="AC8" s="73">
        <f>IF(COUNTIF(祝日!$A:$A,'20131101-0131'!AC7)=0,AC7,"祝")</f>
        <v>41589</v>
      </c>
      <c r="AD8" s="73">
        <f>IF(COUNTIF(祝日!$A:$A,'20131101-0131'!AD7)=0,AD7,"祝")</f>
        <v>41590</v>
      </c>
      <c r="AE8" s="73">
        <f>IF(COUNTIF(祝日!$A:$A,'20131101-0131'!AE7)=0,AE7,"祝")</f>
        <v>41591</v>
      </c>
      <c r="AF8" s="73">
        <f>IF(COUNTIF(祝日!$A:$A,'20131101-0131'!AF7)=0,AF7,"祝")</f>
        <v>41592</v>
      </c>
      <c r="AG8" s="73">
        <f>IF(COUNTIF(祝日!$A:$A,'20131101-0131'!AG7)=0,AG7,"祝")</f>
        <v>41593</v>
      </c>
      <c r="AH8" s="73">
        <f>IF(COUNTIF(祝日!$A:$A,'20131101-0131'!AH7)=0,AH7,"祝")</f>
        <v>41594</v>
      </c>
      <c r="AI8" s="73">
        <f>IF(COUNTIF(祝日!$A:$A,'20131101-0131'!AI7)=0,AI7,"祝")</f>
        <v>41595</v>
      </c>
      <c r="AJ8" s="73">
        <f>IF(COUNTIF(祝日!$A:$A,'20131101-0131'!AJ7)=0,AJ7,"祝")</f>
        <v>41596</v>
      </c>
      <c r="AK8" s="73">
        <f>IF(COUNTIF(祝日!$A:$A,'20131101-0131'!AK7)=0,AK7,"祝")</f>
        <v>41597</v>
      </c>
      <c r="AL8" s="73">
        <f>IF(COUNTIF(祝日!$A:$A,'20131101-0131'!AL7)=0,AL7,"祝")</f>
        <v>41598</v>
      </c>
      <c r="AM8" s="73">
        <f>IF(COUNTIF(祝日!$A:$A,'20131101-0131'!AM7)=0,AM7,"祝")</f>
        <v>41599</v>
      </c>
      <c r="AN8" s="73">
        <f>IF(COUNTIF(祝日!$A:$A,'20131101-0131'!AN7)=0,AN7,"祝")</f>
        <v>41600</v>
      </c>
      <c r="AO8" s="73" t="str">
        <f>IF(COUNTIF(祝日!$A:$A,'20131101-0131'!AO7)=0,AO7,"祝")</f>
        <v>祝</v>
      </c>
      <c r="AP8" s="73">
        <f>IF(COUNTIF(祝日!$A:$A,'20131101-0131'!AP7)=0,AP7,"祝")</f>
        <v>41602</v>
      </c>
      <c r="AQ8" s="73">
        <f>IF(COUNTIF(祝日!$A:$A,'20131101-0131'!AQ7)=0,AQ7,"祝")</f>
        <v>41603</v>
      </c>
      <c r="AR8" s="73">
        <f>IF(COUNTIF(祝日!$A:$A,'20131101-0131'!AR7)=0,AR7,"祝")</f>
        <v>41604</v>
      </c>
      <c r="AS8" s="73">
        <f>IF(COUNTIF(祝日!$A:$A,'20131101-0131'!AS7)=0,AS7,"祝")</f>
        <v>41605</v>
      </c>
      <c r="AT8" s="73">
        <f>IF(COUNTIF(祝日!$A:$A,'20131101-0131'!AT7)=0,AT7,"祝")</f>
        <v>41606</v>
      </c>
      <c r="AU8" s="73">
        <f>IF(COUNTIF(祝日!$A:$A,'20131101-0131'!AU7)=0,AU7,"祝")</f>
        <v>41607</v>
      </c>
      <c r="AV8" s="73">
        <f>IF(COUNTIF(祝日!$A:$A,'20131101-0131'!AV7)=0,AV7,"祝")</f>
        <v>41608</v>
      </c>
      <c r="AW8" s="73">
        <f>IF(COUNTIF(祝日!$A:$A,'20131101-0131'!AW7)=0,AW7,"祝")</f>
        <v>41609</v>
      </c>
      <c r="AX8" s="73">
        <f>IF(COUNTIF(祝日!$A:$A,'20131101-0131'!AX7)=0,AX7,"祝")</f>
        <v>41610</v>
      </c>
      <c r="AY8" s="73">
        <f>IF(COUNTIF(祝日!$A:$A,'20131101-0131'!AY7)=0,AY7,"祝")</f>
        <v>41611</v>
      </c>
      <c r="AZ8" s="73">
        <f>IF(COUNTIF(祝日!$A:$A,'20131101-0131'!AZ7)=0,AZ7,"祝")</f>
        <v>41612</v>
      </c>
      <c r="BA8" s="73">
        <f>IF(COUNTIF(祝日!$A:$A,'20131101-0131'!BA7)=0,BA7,"祝")</f>
        <v>41613</v>
      </c>
      <c r="BB8" s="73">
        <f>IF(COUNTIF(祝日!$A:$A,'20131101-0131'!BB7)=0,BB7,"祝")</f>
        <v>41614</v>
      </c>
      <c r="BC8" s="73">
        <f>IF(COUNTIF(祝日!$A:$A,'20131101-0131'!BC7)=0,BC7,"祝")</f>
        <v>41615</v>
      </c>
      <c r="BD8" s="73">
        <f>IF(COUNTIF(祝日!$A:$A,'20131101-0131'!BD7)=0,BD7,"祝")</f>
        <v>41616</v>
      </c>
      <c r="BE8" s="73">
        <f>IF(COUNTIF(祝日!$A:$A,'20131101-0131'!BE7)=0,BE7,"祝")</f>
        <v>41617</v>
      </c>
      <c r="BF8" s="73">
        <f>IF(COUNTIF(祝日!$A:$A,'20131101-0131'!BF7)=0,BF7,"祝")</f>
        <v>41618</v>
      </c>
      <c r="BG8" s="73">
        <f>IF(COUNTIF(祝日!$A:$A,'20131101-0131'!BG7)=0,BG7,"祝")</f>
        <v>41619</v>
      </c>
      <c r="BH8" s="73">
        <f>IF(COUNTIF(祝日!$A:$A,'20131101-0131'!BH7)=0,BH7,"祝")</f>
        <v>41620</v>
      </c>
      <c r="BI8" s="73">
        <f>IF(COUNTIF(祝日!$A:$A,'20131101-0131'!BI7)=0,BI7,"祝")</f>
        <v>41621</v>
      </c>
      <c r="BJ8" s="73">
        <f>IF(COUNTIF(祝日!$A:$A,'20131101-0131'!BJ7)=0,BJ7,"祝")</f>
        <v>41622</v>
      </c>
      <c r="BK8" s="73">
        <f>IF(COUNTIF(祝日!$A:$A,'20131101-0131'!BK7)=0,BK7,"祝")</f>
        <v>41623</v>
      </c>
      <c r="BL8" s="73">
        <f>IF(COUNTIF(祝日!$A:$A,'20131101-0131'!BL7)=0,BL7,"祝")</f>
        <v>41624</v>
      </c>
      <c r="BM8" s="73">
        <f>IF(COUNTIF(祝日!$A:$A,'20131101-0131'!BM7)=0,BM7,"祝")</f>
        <v>41625</v>
      </c>
      <c r="BN8" s="73">
        <f>IF(COUNTIF(祝日!$A:$A,'20131101-0131'!BN7)=0,BN7,"祝")</f>
        <v>41626</v>
      </c>
      <c r="BO8" s="73">
        <f>IF(COUNTIF(祝日!$A:$A,'20131101-0131'!BO7)=0,BO7,"祝")</f>
        <v>41627</v>
      </c>
      <c r="BP8" s="73">
        <f>IF(COUNTIF(祝日!$A:$A,'20131101-0131'!BP7)=0,BP7,"祝")</f>
        <v>41628</v>
      </c>
      <c r="BQ8" s="73">
        <f>IF(COUNTIF(祝日!$A:$A,'20131101-0131'!BQ7)=0,BQ7,"祝")</f>
        <v>41629</v>
      </c>
      <c r="BR8" s="73">
        <f>IF(COUNTIF(祝日!$A:$A,'20131101-0131'!BR7)=0,BR7,"祝")</f>
        <v>41630</v>
      </c>
      <c r="BS8" s="73" t="str">
        <f>IF(COUNTIF(祝日!$A:$A,'20131101-0131'!BS7)=0,BS7,"祝")</f>
        <v>祝</v>
      </c>
      <c r="BT8" s="73">
        <f>IF(COUNTIF(祝日!$A:$A,'20131101-0131'!BT7)=0,BT7,"祝")</f>
        <v>41632</v>
      </c>
      <c r="BU8" s="73">
        <f>IF(COUNTIF(祝日!$A:$A,'20131101-0131'!BU7)=0,BU7,"祝")</f>
        <v>41633</v>
      </c>
      <c r="BV8" s="73">
        <f>IF(COUNTIF(祝日!$A:$A,'20131101-0131'!BV7)=0,BV7,"祝")</f>
        <v>41634</v>
      </c>
      <c r="BW8" s="73">
        <f>IF(COUNTIF(祝日!$A:$A,'20131101-0131'!BW7)=0,BW7,"祝")</f>
        <v>41635</v>
      </c>
      <c r="BX8" s="73">
        <f>IF(COUNTIF(祝日!$A:$A,'20131101-0131'!BX7)=0,BX7,"祝")</f>
        <v>41636</v>
      </c>
      <c r="BY8" s="73" t="str">
        <f>IF(COUNTIF(祝日!$A:$A,'20131101-0131'!BY7)=0,BY7,"祝")</f>
        <v>祝</v>
      </c>
      <c r="BZ8" s="73" t="str">
        <f>IF(COUNTIF(祝日!$A:$A,'20131101-0131'!BZ7)=0,BZ7,"祝")</f>
        <v>祝</v>
      </c>
      <c r="CA8" s="73" t="str">
        <f>IF(COUNTIF(祝日!$A:$A,'20131101-0131'!CA7)=0,CA7,"祝")</f>
        <v>祝</v>
      </c>
      <c r="CB8" s="73" t="str">
        <f>IF(COUNTIF(祝日!$A:$A,'20131101-0131'!CB7)=0,CB7,"祝")</f>
        <v>祝</v>
      </c>
      <c r="CC8" s="73" t="str">
        <f>IF(COUNTIF(祝日!$A:$A,'20131101-0131'!CC7)=0,CC7,"祝")</f>
        <v>祝</v>
      </c>
      <c r="CD8" s="73" t="str">
        <f>IF(COUNTIF(祝日!$A:$A,'20131101-0131'!CD7)=0,CD7,"祝")</f>
        <v>祝</v>
      </c>
      <c r="CE8" s="73">
        <f>IF(COUNTIF(祝日!$A:$A,'20131101-0131'!CE7)=0,CE7,"祝")</f>
        <v>41643</v>
      </c>
      <c r="CF8" s="73">
        <f>IF(COUNTIF(祝日!$A:$A,'20131101-0131'!CF7)=0,CF7,"祝")</f>
        <v>41644</v>
      </c>
      <c r="CG8" s="73">
        <f>IF(COUNTIF(祝日!$A:$A,'20131101-0131'!CG7)=0,CG7,"祝")</f>
        <v>41645</v>
      </c>
      <c r="CH8" s="73">
        <f>IF(COUNTIF(祝日!$A:$A,'20131101-0131'!CH7)=0,CH7,"祝")</f>
        <v>41646</v>
      </c>
      <c r="CI8" s="73">
        <f>IF(COUNTIF(祝日!$A:$A,'20131101-0131'!CI7)=0,CI7,"祝")</f>
        <v>41647</v>
      </c>
      <c r="CJ8" s="73">
        <f>IF(COUNTIF(祝日!$A:$A,'20131101-0131'!CJ7)=0,CJ7,"祝")</f>
        <v>41648</v>
      </c>
      <c r="CK8" s="73">
        <f>IF(COUNTIF(祝日!$A:$A,'20131101-0131'!CK7)=0,CK7,"祝")</f>
        <v>41649</v>
      </c>
      <c r="CL8" s="73">
        <f>IF(COUNTIF(祝日!$A:$A,'20131101-0131'!CL7)=0,CL7,"祝")</f>
        <v>41650</v>
      </c>
      <c r="CM8" s="73">
        <f>IF(COUNTIF(祝日!$A:$A,'20131101-0131'!CM7)=0,CM7,"祝")</f>
        <v>41651</v>
      </c>
      <c r="CN8" s="73" t="str">
        <f>IF(COUNTIF(祝日!$A:$A,'20131101-0131'!CN7)=0,CN7,"祝")</f>
        <v>祝</v>
      </c>
      <c r="CO8" s="73">
        <f>IF(COUNTIF(祝日!$A:$A,'20131101-0131'!CO7)=0,CO7,"祝")</f>
        <v>41653</v>
      </c>
      <c r="CP8" s="73">
        <f>IF(COUNTIF(祝日!$A:$A,'20131101-0131'!CP7)=0,CP7,"祝")</f>
        <v>41654</v>
      </c>
      <c r="CQ8" s="73">
        <f>IF(COUNTIF(祝日!$A:$A,'20131101-0131'!CQ7)=0,CQ7,"祝")</f>
        <v>41655</v>
      </c>
      <c r="CR8" s="73">
        <f>IF(COUNTIF(祝日!$A:$A,'20131101-0131'!CR7)=0,CR7,"祝")</f>
        <v>41656</v>
      </c>
      <c r="CS8" s="73">
        <f>IF(COUNTIF(祝日!$A:$A,'20131101-0131'!CS7)=0,CS7,"祝")</f>
        <v>41657</v>
      </c>
      <c r="CT8" s="73">
        <f>IF(COUNTIF(祝日!$A:$A,'20131101-0131'!CT7)=0,CT7,"祝")</f>
        <v>41658</v>
      </c>
      <c r="CU8" s="73">
        <f>IF(COUNTIF(祝日!$A:$A,'20131101-0131'!CU7)=0,CU7,"祝")</f>
        <v>41659</v>
      </c>
      <c r="CV8" s="73">
        <f>IF(COUNTIF(祝日!$A:$A,'20131101-0131'!CV7)=0,CV7,"祝")</f>
        <v>41660</v>
      </c>
      <c r="CW8" s="73">
        <f>IF(COUNTIF(祝日!$A:$A,'20131101-0131'!CW7)=0,CW7,"祝")</f>
        <v>41661</v>
      </c>
      <c r="CX8" s="73">
        <f>IF(COUNTIF(祝日!$A:$A,'20131101-0131'!CX7)=0,CX7,"祝")</f>
        <v>41662</v>
      </c>
      <c r="CY8" s="73">
        <f>IF(COUNTIF(祝日!$A:$A,'20131101-0131'!CY7)=0,CY7,"祝")</f>
        <v>41663</v>
      </c>
      <c r="CZ8" s="73">
        <f>IF(COUNTIF(祝日!$A:$A,'20131101-0131'!CZ7)=0,CZ7,"祝")</f>
        <v>41664</v>
      </c>
      <c r="DA8" s="73">
        <f>IF(COUNTIF(祝日!$A:$A,'20131101-0131'!DA7)=0,DA7,"祝")</f>
        <v>41665</v>
      </c>
      <c r="DB8" s="73">
        <f>IF(COUNTIF(祝日!$A:$A,'20131101-0131'!DB7)=0,DB7,"祝")</f>
        <v>41666</v>
      </c>
      <c r="DC8" s="73">
        <f>IF(COUNTIF(祝日!$A:$A,'20131101-0131'!DC7)=0,DC7,"祝")</f>
        <v>41667</v>
      </c>
      <c r="DD8" s="73">
        <f>IF(COUNTIF(祝日!$A:$A,'20131101-0131'!DD7)=0,DD7,"祝")</f>
        <v>41668</v>
      </c>
      <c r="DE8" s="73">
        <f>IF(COUNTIF(祝日!$A:$A,'20131101-0131'!DE7)=0,DE7,"祝")</f>
        <v>41669</v>
      </c>
      <c r="DF8" s="73">
        <f>IF(COUNTIF(祝日!$A:$A,'20131101-0131'!DF7)=0,DF7,"祝")</f>
        <v>41670</v>
      </c>
    </row>
    <row r="9" spans="1:110" s="3" customFormat="1" x14ac:dyDescent="0.15">
      <c r="A9" s="1"/>
      <c r="B9" s="37">
        <f>ROW()-8</f>
        <v>1</v>
      </c>
      <c r="C9" s="38"/>
      <c r="D9" s="38"/>
      <c r="E9" s="38"/>
      <c r="F9" s="39"/>
      <c r="G9" s="39"/>
      <c r="H9" s="33" t="s">
        <v>12</v>
      </c>
      <c r="I9" s="46"/>
      <c r="J9" s="34"/>
      <c r="K9" s="34"/>
      <c r="L9" s="34"/>
      <c r="M9" s="34"/>
      <c r="N9" s="36"/>
      <c r="O9" s="52" t="str">
        <f>IF(COUNT(S9:CN9),LOOKUP(MAX(S9:CN9)+1,S9:CN9),"")</f>
        <v/>
      </c>
      <c r="P9" s="35"/>
      <c r="Q9" s="34"/>
      <c r="R9" s="32">
        <f>IF(Q9&lt;&gt;"",IF(Q9&lt;&gt;"-",Q9-K9,0),0)</f>
        <v>0</v>
      </c>
      <c r="S9" s="48"/>
      <c r="T9" s="48"/>
      <c r="U9" s="48"/>
      <c r="V9" s="48"/>
      <c r="W9" s="48"/>
      <c r="X9" s="48"/>
      <c r="Y9" s="49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</row>
    <row r="10" spans="1:110" s="3" customFormat="1" x14ac:dyDescent="0.15">
      <c r="A10" s="1"/>
      <c r="B10" s="37">
        <f t="shared" ref="B10:B108" si="20">ROW()-8</f>
        <v>2</v>
      </c>
      <c r="C10" s="38"/>
      <c r="D10" s="38"/>
      <c r="E10" s="38"/>
      <c r="F10" s="39"/>
      <c r="G10" s="39"/>
      <c r="H10" s="33" t="s">
        <v>12</v>
      </c>
      <c r="I10" s="46"/>
      <c r="J10" s="34"/>
      <c r="K10" s="34"/>
      <c r="L10" s="34"/>
      <c r="M10" s="34"/>
      <c r="N10" s="36"/>
      <c r="O10" s="52" t="str">
        <f t="shared" ref="O10:O108" si="21">IF(COUNT(S10:CN10),LOOKUP(MAX(S10:CN10)+1,S10:CN10),"")</f>
        <v/>
      </c>
      <c r="P10" s="35"/>
      <c r="Q10" s="34"/>
      <c r="R10" s="32">
        <f t="shared" ref="R10:R108" si="22">IF(Q10&lt;&gt;"",IF(Q10&lt;&gt;"-",Q10-K10,0),0)</f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</row>
    <row r="11" spans="1:110" s="3" customFormat="1" x14ac:dyDescent="0.15">
      <c r="A11" s="1"/>
      <c r="B11" s="37">
        <f t="shared" si="20"/>
        <v>3</v>
      </c>
      <c r="C11" s="38"/>
      <c r="D11" s="38"/>
      <c r="E11" s="38"/>
      <c r="F11" s="39"/>
      <c r="G11" s="39"/>
      <c r="H11" s="33" t="s">
        <v>12</v>
      </c>
      <c r="I11" s="46"/>
      <c r="J11" s="34"/>
      <c r="K11" s="34"/>
      <c r="L11" s="34"/>
      <c r="M11" s="34"/>
      <c r="N11" s="36"/>
      <c r="O11" s="52" t="str">
        <f t="shared" si="21"/>
        <v/>
      </c>
      <c r="P11" s="35"/>
      <c r="Q11" s="34"/>
      <c r="R11" s="32">
        <f t="shared" si="22"/>
        <v>0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</row>
    <row r="12" spans="1:110" s="3" customFormat="1" x14ac:dyDescent="0.15">
      <c r="A12" s="1"/>
      <c r="B12" s="37">
        <f t="shared" si="20"/>
        <v>4</v>
      </c>
      <c r="C12" s="38"/>
      <c r="D12" s="38"/>
      <c r="E12" s="38"/>
      <c r="F12" s="39"/>
      <c r="G12" s="39"/>
      <c r="H12" s="33" t="s">
        <v>12</v>
      </c>
      <c r="I12" s="46"/>
      <c r="J12" s="34"/>
      <c r="K12" s="34"/>
      <c r="L12" s="34"/>
      <c r="M12" s="34"/>
      <c r="N12" s="36"/>
      <c r="O12" s="52" t="str">
        <f t="shared" si="21"/>
        <v/>
      </c>
      <c r="P12" s="35"/>
      <c r="Q12" s="34"/>
      <c r="R12" s="32">
        <f t="shared" si="22"/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</row>
    <row r="13" spans="1:110" s="3" customFormat="1" ht="13.5" customHeight="1" x14ac:dyDescent="0.15">
      <c r="A13" s="1"/>
      <c r="B13" s="37">
        <f t="shared" si="20"/>
        <v>5</v>
      </c>
      <c r="C13" s="38"/>
      <c r="D13" s="38"/>
      <c r="E13" s="38"/>
      <c r="F13" s="39"/>
      <c r="G13" s="39"/>
      <c r="H13" s="33" t="s">
        <v>12</v>
      </c>
      <c r="I13" s="46"/>
      <c r="J13" s="34"/>
      <c r="K13" s="34"/>
      <c r="L13" s="34"/>
      <c r="M13" s="34"/>
      <c r="N13" s="36"/>
      <c r="O13" s="52" t="str">
        <f t="shared" si="21"/>
        <v/>
      </c>
      <c r="P13" s="35"/>
      <c r="Q13" s="34"/>
      <c r="R13" s="32">
        <f t="shared" si="22"/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</row>
    <row r="14" spans="1:110" s="3" customFormat="1" ht="13.5" customHeight="1" x14ac:dyDescent="0.15">
      <c r="A14" s="1"/>
      <c r="B14" s="37">
        <f t="shared" si="20"/>
        <v>6</v>
      </c>
      <c r="C14" s="38"/>
      <c r="D14" s="38"/>
      <c r="E14" s="38"/>
      <c r="F14" s="39"/>
      <c r="G14" s="39"/>
      <c r="H14" s="33" t="s">
        <v>12</v>
      </c>
      <c r="I14" s="46"/>
      <c r="J14" s="34"/>
      <c r="K14" s="34"/>
      <c r="L14" s="34"/>
      <c r="M14" s="34"/>
      <c r="N14" s="36"/>
      <c r="O14" s="52" t="str">
        <f t="shared" si="21"/>
        <v/>
      </c>
      <c r="P14" s="35"/>
      <c r="Q14" s="34"/>
      <c r="R14" s="32">
        <f t="shared" si="22"/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</row>
    <row r="15" spans="1:110" s="3" customFormat="1" x14ac:dyDescent="0.15">
      <c r="A15" s="1"/>
      <c r="B15" s="37">
        <f t="shared" si="20"/>
        <v>7</v>
      </c>
      <c r="C15" s="38"/>
      <c r="D15" s="38"/>
      <c r="E15" s="38"/>
      <c r="F15" s="39"/>
      <c r="G15" s="39"/>
      <c r="H15" s="33" t="s">
        <v>12</v>
      </c>
      <c r="I15" s="46"/>
      <c r="J15" s="34"/>
      <c r="K15" s="34"/>
      <c r="L15" s="34"/>
      <c r="M15" s="34"/>
      <c r="N15" s="36"/>
      <c r="O15" s="52" t="str">
        <f t="shared" si="21"/>
        <v/>
      </c>
      <c r="P15" s="35"/>
      <c r="Q15" s="34"/>
      <c r="R15" s="32">
        <f t="shared" si="22"/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</row>
    <row r="16" spans="1:110" s="3" customFormat="1" x14ac:dyDescent="0.15">
      <c r="A16" s="1"/>
      <c r="B16" s="37">
        <f t="shared" si="20"/>
        <v>8</v>
      </c>
      <c r="C16" s="38"/>
      <c r="D16" s="38"/>
      <c r="E16" s="38"/>
      <c r="F16" s="39"/>
      <c r="G16" s="39"/>
      <c r="H16" s="33" t="s">
        <v>12</v>
      </c>
      <c r="I16" s="46"/>
      <c r="J16" s="34"/>
      <c r="K16" s="34"/>
      <c r="L16" s="34"/>
      <c r="M16" s="34"/>
      <c r="N16" s="36"/>
      <c r="O16" s="52" t="str">
        <f t="shared" si="21"/>
        <v/>
      </c>
      <c r="P16" s="35"/>
      <c r="Q16" s="34"/>
      <c r="R16" s="32">
        <f t="shared" si="22"/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</row>
    <row r="17" spans="1:110" s="3" customFormat="1" x14ac:dyDescent="0.15">
      <c r="A17" s="1"/>
      <c r="B17" s="37">
        <f t="shared" si="20"/>
        <v>9</v>
      </c>
      <c r="C17" s="38"/>
      <c r="D17" s="38"/>
      <c r="E17" s="38"/>
      <c r="F17" s="39"/>
      <c r="G17" s="39"/>
      <c r="H17" s="33" t="s">
        <v>12</v>
      </c>
      <c r="I17" s="46"/>
      <c r="J17" s="34"/>
      <c r="K17" s="34"/>
      <c r="L17" s="34"/>
      <c r="M17" s="34"/>
      <c r="N17" s="36"/>
      <c r="O17" s="52" t="str">
        <f t="shared" si="21"/>
        <v/>
      </c>
      <c r="P17" s="35"/>
      <c r="Q17" s="34"/>
      <c r="R17" s="32">
        <f t="shared" si="22"/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</row>
    <row r="18" spans="1:110" s="3" customFormat="1" x14ac:dyDescent="0.15">
      <c r="A18" s="1"/>
      <c r="B18" s="37">
        <f t="shared" si="20"/>
        <v>10</v>
      </c>
      <c r="C18" s="38"/>
      <c r="D18" s="38"/>
      <c r="E18" s="38"/>
      <c r="F18" s="39"/>
      <c r="G18" s="39"/>
      <c r="H18" s="33" t="s">
        <v>12</v>
      </c>
      <c r="I18" s="46"/>
      <c r="J18" s="34"/>
      <c r="K18" s="34"/>
      <c r="L18" s="34"/>
      <c r="M18" s="34"/>
      <c r="N18" s="36"/>
      <c r="O18" s="52" t="str">
        <f t="shared" si="21"/>
        <v/>
      </c>
      <c r="P18" s="35"/>
      <c r="Q18" s="34"/>
      <c r="R18" s="32">
        <f t="shared" si="22"/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</row>
    <row r="19" spans="1:110" s="3" customFormat="1" x14ac:dyDescent="0.15">
      <c r="A19" s="1"/>
      <c r="B19" s="40">
        <f t="shared" si="20"/>
        <v>11</v>
      </c>
      <c r="C19" s="38"/>
      <c r="D19" s="38"/>
      <c r="E19" s="38"/>
      <c r="F19" s="42"/>
      <c r="G19" s="42"/>
      <c r="H19" s="33" t="s">
        <v>12</v>
      </c>
      <c r="I19" s="46"/>
      <c r="J19" s="34"/>
      <c r="K19" s="34"/>
      <c r="L19" s="43"/>
      <c r="M19" s="43"/>
      <c r="N19" s="45"/>
      <c r="O19" s="53" t="str">
        <f t="shared" si="21"/>
        <v/>
      </c>
      <c r="P19" s="35"/>
      <c r="Q19" s="43"/>
      <c r="R19" s="32">
        <f t="shared" si="22"/>
        <v>0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</row>
    <row r="20" spans="1:110" s="3" customFormat="1" x14ac:dyDescent="0.15">
      <c r="A20" s="1"/>
      <c r="B20" s="37">
        <f t="shared" si="20"/>
        <v>12</v>
      </c>
      <c r="C20" s="38"/>
      <c r="D20" s="38"/>
      <c r="E20" s="38"/>
      <c r="F20" s="39"/>
      <c r="G20" s="39"/>
      <c r="H20" s="33" t="s">
        <v>12</v>
      </c>
      <c r="I20" s="46"/>
      <c r="J20" s="34"/>
      <c r="K20" s="34"/>
      <c r="L20" s="34"/>
      <c r="M20" s="34"/>
      <c r="N20" s="36"/>
      <c r="O20" s="53" t="str">
        <f t="shared" si="21"/>
        <v/>
      </c>
      <c r="P20" s="35"/>
      <c r="Q20" s="34"/>
      <c r="R20" s="32">
        <f t="shared" si="22"/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</row>
    <row r="21" spans="1:110" s="3" customFormat="1" x14ac:dyDescent="0.15">
      <c r="A21" s="1"/>
      <c r="B21" s="37">
        <f t="shared" si="20"/>
        <v>13</v>
      </c>
      <c r="C21" s="38"/>
      <c r="D21" s="38"/>
      <c r="E21" s="38"/>
      <c r="F21" s="39"/>
      <c r="G21" s="39"/>
      <c r="H21" s="33" t="s">
        <v>12</v>
      </c>
      <c r="I21" s="46"/>
      <c r="J21" s="34"/>
      <c r="K21" s="34"/>
      <c r="L21" s="34"/>
      <c r="M21" s="34"/>
      <c r="N21" s="36"/>
      <c r="O21" s="53" t="str">
        <f t="shared" si="21"/>
        <v/>
      </c>
      <c r="P21" s="35"/>
      <c r="Q21" s="34"/>
      <c r="R21" s="32">
        <f t="shared" si="22"/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</row>
    <row r="22" spans="1:110" s="3" customFormat="1" x14ac:dyDescent="0.15">
      <c r="A22" s="1"/>
      <c r="B22" s="37">
        <f t="shared" si="20"/>
        <v>14</v>
      </c>
      <c r="C22" s="38"/>
      <c r="D22" s="38"/>
      <c r="E22" s="38"/>
      <c r="F22" s="39"/>
      <c r="G22" s="39"/>
      <c r="H22" s="33" t="s">
        <v>12</v>
      </c>
      <c r="I22" s="46"/>
      <c r="J22" s="34"/>
      <c r="K22" s="34"/>
      <c r="L22" s="34"/>
      <c r="M22" s="34"/>
      <c r="N22" s="36"/>
      <c r="O22" s="53" t="str">
        <f t="shared" si="21"/>
        <v/>
      </c>
      <c r="P22" s="35"/>
      <c r="Q22" s="34"/>
      <c r="R22" s="32">
        <f t="shared" si="22"/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</row>
    <row r="23" spans="1:110" s="3" customFormat="1" x14ac:dyDescent="0.15">
      <c r="A23" s="1"/>
      <c r="B23" s="37">
        <f t="shared" si="20"/>
        <v>15</v>
      </c>
      <c r="C23" s="38"/>
      <c r="D23" s="38"/>
      <c r="E23" s="38"/>
      <c r="F23" s="39"/>
      <c r="G23" s="39"/>
      <c r="H23" s="33" t="s">
        <v>12</v>
      </c>
      <c r="I23" s="46"/>
      <c r="J23" s="34"/>
      <c r="K23" s="34"/>
      <c r="L23" s="34"/>
      <c r="M23" s="34"/>
      <c r="N23" s="36"/>
      <c r="O23" s="53" t="str">
        <f t="shared" si="21"/>
        <v/>
      </c>
      <c r="P23" s="35"/>
      <c r="Q23" s="34"/>
      <c r="R23" s="32">
        <f t="shared" si="22"/>
        <v>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</row>
    <row r="24" spans="1:110" s="3" customFormat="1" x14ac:dyDescent="0.15">
      <c r="A24" s="1"/>
      <c r="B24" s="37">
        <f t="shared" si="20"/>
        <v>16</v>
      </c>
      <c r="C24" s="38"/>
      <c r="D24" s="38"/>
      <c r="E24" s="38"/>
      <c r="F24" s="39"/>
      <c r="G24" s="39"/>
      <c r="H24" s="33" t="s">
        <v>12</v>
      </c>
      <c r="I24" s="46"/>
      <c r="J24" s="34"/>
      <c r="K24" s="34"/>
      <c r="L24" s="34"/>
      <c r="M24" s="34"/>
      <c r="N24" s="36"/>
      <c r="O24" s="53" t="str">
        <f t="shared" si="21"/>
        <v/>
      </c>
      <c r="P24" s="35"/>
      <c r="Q24" s="34"/>
      <c r="R24" s="32">
        <f t="shared" si="22"/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</row>
    <row r="25" spans="1:110" s="3" customFormat="1" x14ac:dyDescent="0.15">
      <c r="A25" s="1"/>
      <c r="B25" s="37">
        <f t="shared" si="20"/>
        <v>17</v>
      </c>
      <c r="C25" s="38"/>
      <c r="D25" s="38"/>
      <c r="E25" s="38"/>
      <c r="F25" s="39"/>
      <c r="G25" s="39"/>
      <c r="H25" s="33" t="s">
        <v>12</v>
      </c>
      <c r="I25" s="46"/>
      <c r="J25" s="34"/>
      <c r="K25" s="34"/>
      <c r="L25" s="34"/>
      <c r="M25" s="34"/>
      <c r="N25" s="36"/>
      <c r="O25" s="53" t="str">
        <f t="shared" si="21"/>
        <v/>
      </c>
      <c r="P25" s="35"/>
      <c r="Q25" s="34"/>
      <c r="R25" s="32">
        <f t="shared" si="22"/>
        <v>0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</row>
    <row r="26" spans="1:110" s="3" customFormat="1" x14ac:dyDescent="0.15">
      <c r="A26" s="1"/>
      <c r="B26" s="37">
        <f t="shared" si="20"/>
        <v>18</v>
      </c>
      <c r="C26" s="38"/>
      <c r="D26" s="38"/>
      <c r="E26" s="38"/>
      <c r="F26" s="39"/>
      <c r="G26" s="39"/>
      <c r="H26" s="33" t="s">
        <v>12</v>
      </c>
      <c r="I26" s="46"/>
      <c r="J26" s="34"/>
      <c r="K26" s="34"/>
      <c r="L26" s="34"/>
      <c r="M26" s="34"/>
      <c r="N26" s="36"/>
      <c r="O26" s="53" t="str">
        <f t="shared" si="21"/>
        <v/>
      </c>
      <c r="P26" s="35"/>
      <c r="Q26" s="34"/>
      <c r="R26" s="32">
        <f t="shared" si="22"/>
        <v>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</row>
    <row r="27" spans="1:110" s="3" customFormat="1" x14ac:dyDescent="0.15">
      <c r="A27" s="1"/>
      <c r="B27" s="37">
        <f t="shared" si="20"/>
        <v>19</v>
      </c>
      <c r="C27" s="38"/>
      <c r="D27" s="38"/>
      <c r="E27" s="38"/>
      <c r="F27" s="39"/>
      <c r="G27" s="39"/>
      <c r="H27" s="33" t="s">
        <v>12</v>
      </c>
      <c r="I27" s="46"/>
      <c r="J27" s="34"/>
      <c r="K27" s="34"/>
      <c r="L27" s="34"/>
      <c r="M27" s="34"/>
      <c r="N27" s="36"/>
      <c r="O27" s="53" t="str">
        <f t="shared" si="21"/>
        <v/>
      </c>
      <c r="P27" s="35"/>
      <c r="Q27" s="34"/>
      <c r="R27" s="32">
        <f t="shared" si="22"/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</row>
    <row r="28" spans="1:110" s="3" customFormat="1" x14ac:dyDescent="0.15">
      <c r="A28" s="1"/>
      <c r="B28" s="37">
        <f t="shared" si="20"/>
        <v>20</v>
      </c>
      <c r="C28" s="38"/>
      <c r="D28" s="38"/>
      <c r="E28" s="38"/>
      <c r="F28" s="39"/>
      <c r="G28" s="72"/>
      <c r="H28" s="33" t="s">
        <v>12</v>
      </c>
      <c r="I28" s="46"/>
      <c r="J28" s="34"/>
      <c r="K28" s="34"/>
      <c r="L28" s="34"/>
      <c r="M28" s="34"/>
      <c r="N28" s="36"/>
      <c r="O28" s="53" t="str">
        <f t="shared" si="21"/>
        <v/>
      </c>
      <c r="P28" s="35"/>
      <c r="Q28" s="34"/>
      <c r="R28" s="32">
        <f t="shared" si="22"/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</row>
    <row r="29" spans="1:110" s="3" customFormat="1" x14ac:dyDescent="0.15">
      <c r="A29" s="1"/>
      <c r="B29" s="37">
        <f t="shared" si="20"/>
        <v>21</v>
      </c>
      <c r="C29" s="38"/>
      <c r="D29" s="38"/>
      <c r="E29" s="38"/>
      <c r="F29" s="39"/>
      <c r="G29" s="72"/>
      <c r="H29" s="33" t="s">
        <v>12</v>
      </c>
      <c r="I29" s="46"/>
      <c r="J29" s="34"/>
      <c r="K29" s="34"/>
      <c r="L29" s="34"/>
      <c r="M29" s="34"/>
      <c r="N29" s="36"/>
      <c r="O29" s="53" t="str">
        <f t="shared" ref="O29" si="23">IF(COUNT(S29:CN29),LOOKUP(MAX(S29:CN29)+1,S29:CN29),"")</f>
        <v/>
      </c>
      <c r="P29" s="35"/>
      <c r="Q29" s="34"/>
      <c r="R29" s="32">
        <f t="shared" ref="R29" si="24">IF(Q29&lt;&gt;"",IF(Q29&lt;&gt;"-",Q29-K29,0),0)</f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</row>
    <row r="30" spans="1:110" s="3" customFormat="1" x14ac:dyDescent="0.15">
      <c r="A30" s="1"/>
      <c r="B30" s="37">
        <f t="shared" si="20"/>
        <v>22</v>
      </c>
      <c r="C30" s="38"/>
      <c r="D30" s="38"/>
      <c r="E30" s="38"/>
      <c r="F30" s="39"/>
      <c r="G30" s="39"/>
      <c r="H30" s="33" t="s">
        <v>12</v>
      </c>
      <c r="I30" s="46"/>
      <c r="J30" s="34"/>
      <c r="K30" s="34"/>
      <c r="L30" s="34"/>
      <c r="M30" s="34"/>
      <c r="N30" s="36"/>
      <c r="O30" s="53" t="str">
        <f t="shared" ref="O30" si="25">IF(COUNT(S30:CN30),LOOKUP(MAX(S30:CN30)+1,S30:CN30),"")</f>
        <v/>
      </c>
      <c r="P30" s="35"/>
      <c r="Q30" s="34"/>
      <c r="R30" s="32">
        <f t="shared" si="22"/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</row>
    <row r="31" spans="1:110" s="3" customFormat="1" x14ac:dyDescent="0.15">
      <c r="A31" s="1"/>
      <c r="B31" s="37">
        <f t="shared" si="20"/>
        <v>23</v>
      </c>
      <c r="C31" s="38"/>
      <c r="D31" s="38"/>
      <c r="E31" s="38"/>
      <c r="F31" s="39"/>
      <c r="G31" s="39"/>
      <c r="H31" s="33" t="s">
        <v>12</v>
      </c>
      <c r="I31" s="46"/>
      <c r="J31" s="34"/>
      <c r="K31" s="34"/>
      <c r="L31" s="34"/>
      <c r="M31" s="34"/>
      <c r="N31" s="36"/>
      <c r="O31" s="53" t="str">
        <f>IF(COUNT(S31:CN31),LOOKUP(MAX(S31:CN31)+1,S31:CN31),"")</f>
        <v/>
      </c>
      <c r="P31" s="35"/>
      <c r="Q31" s="34"/>
      <c r="R31" s="32">
        <f t="shared" si="22"/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</row>
    <row r="32" spans="1:110" s="3" customFormat="1" x14ac:dyDescent="0.15">
      <c r="A32" s="1"/>
      <c r="B32" s="37">
        <f t="shared" si="20"/>
        <v>24</v>
      </c>
      <c r="C32" s="38"/>
      <c r="D32" s="38"/>
      <c r="E32" s="38"/>
      <c r="F32" s="39"/>
      <c r="G32" s="39"/>
      <c r="H32" s="33" t="s">
        <v>12</v>
      </c>
      <c r="I32" s="46"/>
      <c r="J32" s="34"/>
      <c r="K32" s="34"/>
      <c r="L32" s="34"/>
      <c r="M32" s="34"/>
      <c r="N32" s="36"/>
      <c r="O32" s="53" t="str">
        <f t="shared" ref="O32:O82" si="26">IF(COUNT(S32:CN32),LOOKUP(MAX(S32:CN32)+1,S32:CN32),"")</f>
        <v/>
      </c>
      <c r="P32" s="35"/>
      <c r="Q32" s="34"/>
      <c r="R32" s="32">
        <f t="shared" ref="R32:R82" si="27">IF(Q32&lt;&gt;"",IF(Q32&lt;&gt;"-",Q32-K32,0),0)</f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</row>
    <row r="33" spans="1:110" s="3" customFormat="1" x14ac:dyDescent="0.15">
      <c r="A33" s="1"/>
      <c r="B33" s="37">
        <f t="shared" si="20"/>
        <v>25</v>
      </c>
      <c r="C33" s="38"/>
      <c r="D33" s="38"/>
      <c r="E33" s="38"/>
      <c r="F33" s="39"/>
      <c r="G33" s="39"/>
      <c r="H33" s="33" t="s">
        <v>12</v>
      </c>
      <c r="I33" s="46"/>
      <c r="J33" s="34"/>
      <c r="K33" s="34"/>
      <c r="L33" s="34"/>
      <c r="M33" s="34"/>
      <c r="N33" s="36"/>
      <c r="O33" s="53" t="str">
        <f>IF(COUNT(S33:CN33),LOOKUP(MAX(S33:CN33)+1,S33:CN33),"")</f>
        <v/>
      </c>
      <c r="P33" s="35"/>
      <c r="Q33" s="34"/>
      <c r="R33" s="32">
        <f t="shared" si="27"/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</row>
    <row r="34" spans="1:110" s="3" customFormat="1" x14ac:dyDescent="0.15">
      <c r="A34" s="1"/>
      <c r="B34" s="37">
        <f t="shared" si="20"/>
        <v>26</v>
      </c>
      <c r="C34" s="38"/>
      <c r="D34" s="38"/>
      <c r="E34" s="38"/>
      <c r="F34" s="39"/>
      <c r="G34" s="39"/>
      <c r="H34" s="33" t="s">
        <v>12</v>
      </c>
      <c r="I34" s="46"/>
      <c r="J34" s="34"/>
      <c r="K34" s="34"/>
      <c r="L34" s="34"/>
      <c r="M34" s="34"/>
      <c r="N34" s="36"/>
      <c r="O34" s="53" t="str">
        <f t="shared" si="26"/>
        <v/>
      </c>
      <c r="P34" s="35"/>
      <c r="Q34" s="34"/>
      <c r="R34" s="32">
        <f t="shared" si="27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</row>
    <row r="35" spans="1:110" s="3" customFormat="1" x14ac:dyDescent="0.15">
      <c r="A35" s="1"/>
      <c r="B35" s="37">
        <f t="shared" si="20"/>
        <v>27</v>
      </c>
      <c r="C35" s="38"/>
      <c r="D35" s="38"/>
      <c r="E35" s="38"/>
      <c r="F35" s="39"/>
      <c r="G35" s="39"/>
      <c r="H35" s="33" t="s">
        <v>12</v>
      </c>
      <c r="I35" s="46"/>
      <c r="J35" s="34"/>
      <c r="K35" s="34"/>
      <c r="L35" s="34"/>
      <c r="M35" s="34"/>
      <c r="N35" s="36"/>
      <c r="O35" s="53" t="str">
        <f t="shared" si="26"/>
        <v/>
      </c>
      <c r="P35" s="35"/>
      <c r="Q35" s="34"/>
      <c r="R35" s="32">
        <f t="shared" si="27"/>
        <v>0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</row>
    <row r="36" spans="1:110" s="3" customFormat="1" x14ac:dyDescent="0.15">
      <c r="A36" s="1"/>
      <c r="B36" s="37">
        <f t="shared" si="20"/>
        <v>28</v>
      </c>
      <c r="C36" s="38"/>
      <c r="D36" s="38"/>
      <c r="E36" s="38"/>
      <c r="F36" s="39"/>
      <c r="G36" s="39"/>
      <c r="H36" s="33" t="s">
        <v>12</v>
      </c>
      <c r="I36" s="46"/>
      <c r="J36" s="34"/>
      <c r="K36" s="34"/>
      <c r="L36" s="34"/>
      <c r="M36" s="34"/>
      <c r="N36" s="36"/>
      <c r="O36" s="53" t="str">
        <f t="shared" si="26"/>
        <v/>
      </c>
      <c r="P36" s="35"/>
      <c r="Q36" s="34"/>
      <c r="R36" s="32">
        <f t="shared" si="27"/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</row>
    <row r="37" spans="1:110" s="3" customFormat="1" x14ac:dyDescent="0.15">
      <c r="A37" s="1"/>
      <c r="B37" s="37">
        <f t="shared" si="20"/>
        <v>29</v>
      </c>
      <c r="C37" s="38"/>
      <c r="D37" s="38"/>
      <c r="E37" s="38"/>
      <c r="F37" s="39"/>
      <c r="G37" s="72"/>
      <c r="H37" s="33" t="s">
        <v>12</v>
      </c>
      <c r="I37" s="46"/>
      <c r="J37" s="34"/>
      <c r="K37" s="34"/>
      <c r="L37" s="34"/>
      <c r="M37" s="34"/>
      <c r="N37" s="36"/>
      <c r="O37" s="53" t="str">
        <f t="shared" si="26"/>
        <v/>
      </c>
      <c r="P37" s="35"/>
      <c r="Q37" s="34"/>
      <c r="R37" s="32">
        <f t="shared" si="27"/>
        <v>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</row>
    <row r="38" spans="1:110" s="3" customFormat="1" x14ac:dyDescent="0.15">
      <c r="A38" s="1"/>
      <c r="B38" s="37">
        <f t="shared" si="20"/>
        <v>30</v>
      </c>
      <c r="C38" s="38"/>
      <c r="D38" s="38"/>
      <c r="E38" s="38"/>
      <c r="F38" s="39"/>
      <c r="G38" s="39"/>
      <c r="H38" s="33" t="s">
        <v>12</v>
      </c>
      <c r="I38" s="46"/>
      <c r="J38" s="34"/>
      <c r="K38" s="34"/>
      <c r="L38" s="34"/>
      <c r="M38" s="34"/>
      <c r="N38" s="36"/>
      <c r="O38" s="53" t="str">
        <f t="shared" si="26"/>
        <v/>
      </c>
      <c r="P38" s="35"/>
      <c r="Q38" s="34"/>
      <c r="R38" s="32">
        <f t="shared" si="27"/>
        <v>0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</row>
    <row r="39" spans="1:110" s="3" customFormat="1" x14ac:dyDescent="0.15">
      <c r="A39" s="1"/>
      <c r="B39" s="37">
        <f t="shared" si="20"/>
        <v>31</v>
      </c>
      <c r="C39" s="38"/>
      <c r="D39" s="38"/>
      <c r="E39" s="38"/>
      <c r="F39" s="39"/>
      <c r="G39" s="39"/>
      <c r="H39" s="33" t="s">
        <v>12</v>
      </c>
      <c r="I39" s="46"/>
      <c r="J39" s="34"/>
      <c r="K39" s="34"/>
      <c r="L39" s="34"/>
      <c r="M39" s="34"/>
      <c r="N39" s="36"/>
      <c r="O39" s="53" t="str">
        <f t="shared" si="26"/>
        <v/>
      </c>
      <c r="P39" s="35"/>
      <c r="Q39" s="34"/>
      <c r="R39" s="32">
        <f t="shared" si="27"/>
        <v>0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</row>
    <row r="40" spans="1:110" s="3" customFormat="1" x14ac:dyDescent="0.15">
      <c r="A40" s="1"/>
      <c r="B40" s="37">
        <f t="shared" si="20"/>
        <v>32</v>
      </c>
      <c r="C40" s="38"/>
      <c r="D40" s="38"/>
      <c r="E40" s="38"/>
      <c r="F40" s="39"/>
      <c r="G40" s="39"/>
      <c r="H40" s="33" t="s">
        <v>12</v>
      </c>
      <c r="I40" s="46"/>
      <c r="J40" s="34"/>
      <c r="K40" s="34"/>
      <c r="L40" s="34"/>
      <c r="M40" s="34"/>
      <c r="N40" s="36"/>
      <c r="O40" s="53" t="str">
        <f t="shared" si="26"/>
        <v/>
      </c>
      <c r="P40" s="35"/>
      <c r="Q40" s="34"/>
      <c r="R40" s="32">
        <f t="shared" si="27"/>
        <v>0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</row>
    <row r="41" spans="1:110" s="3" customFormat="1" x14ac:dyDescent="0.15">
      <c r="A41" s="1"/>
      <c r="B41" s="37">
        <f t="shared" si="20"/>
        <v>33</v>
      </c>
      <c r="C41" s="38"/>
      <c r="D41" s="38"/>
      <c r="E41" s="38"/>
      <c r="F41" s="39"/>
      <c r="G41" s="39"/>
      <c r="H41" s="33" t="s">
        <v>12</v>
      </c>
      <c r="I41" s="46"/>
      <c r="J41" s="34"/>
      <c r="K41" s="34"/>
      <c r="L41" s="34"/>
      <c r="M41" s="34"/>
      <c r="N41" s="36"/>
      <c r="O41" s="53" t="str">
        <f t="shared" si="26"/>
        <v/>
      </c>
      <c r="P41" s="35"/>
      <c r="Q41" s="34"/>
      <c r="R41" s="32">
        <f t="shared" si="27"/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</row>
    <row r="42" spans="1:110" s="3" customFormat="1" x14ac:dyDescent="0.15">
      <c r="A42" s="1"/>
      <c r="B42" s="37">
        <f t="shared" si="20"/>
        <v>34</v>
      </c>
      <c r="C42" s="38"/>
      <c r="D42" s="38"/>
      <c r="E42" s="38"/>
      <c r="F42" s="39"/>
      <c r="G42" s="39"/>
      <c r="H42" s="33" t="s">
        <v>12</v>
      </c>
      <c r="I42" s="46"/>
      <c r="J42" s="34"/>
      <c r="K42" s="34"/>
      <c r="L42" s="34"/>
      <c r="M42" s="34"/>
      <c r="N42" s="36"/>
      <c r="O42" s="53" t="str">
        <f t="shared" si="26"/>
        <v/>
      </c>
      <c r="P42" s="35"/>
      <c r="Q42" s="34"/>
      <c r="R42" s="32">
        <f t="shared" si="27"/>
        <v>0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</row>
    <row r="43" spans="1:110" s="3" customFormat="1" x14ac:dyDescent="0.15">
      <c r="A43" s="1"/>
      <c r="B43" s="37">
        <f t="shared" si="20"/>
        <v>35</v>
      </c>
      <c r="C43" s="38"/>
      <c r="D43" s="38"/>
      <c r="E43" s="38"/>
      <c r="F43" s="39"/>
      <c r="G43" s="39"/>
      <c r="H43" s="33" t="s">
        <v>12</v>
      </c>
      <c r="I43" s="46"/>
      <c r="J43" s="34"/>
      <c r="K43" s="34"/>
      <c r="L43" s="34"/>
      <c r="M43" s="34"/>
      <c r="N43" s="36"/>
      <c r="O43" s="53" t="str">
        <f t="shared" si="26"/>
        <v/>
      </c>
      <c r="P43" s="35"/>
      <c r="Q43" s="34"/>
      <c r="R43" s="32">
        <f t="shared" si="27"/>
        <v>0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</row>
    <row r="44" spans="1:110" s="3" customFormat="1" x14ac:dyDescent="0.15">
      <c r="A44" s="1"/>
      <c r="B44" s="37">
        <f t="shared" si="20"/>
        <v>36</v>
      </c>
      <c r="C44" s="38"/>
      <c r="D44" s="38"/>
      <c r="E44" s="39"/>
      <c r="F44" s="39"/>
      <c r="G44" s="39"/>
      <c r="H44" s="33" t="s">
        <v>12</v>
      </c>
      <c r="I44" s="46"/>
      <c r="J44" s="34"/>
      <c r="K44" s="34"/>
      <c r="L44" s="34"/>
      <c r="M44" s="34"/>
      <c r="N44" s="36"/>
      <c r="O44" s="53" t="str">
        <f t="shared" si="26"/>
        <v/>
      </c>
      <c r="P44" s="35"/>
      <c r="Q44" s="34"/>
      <c r="R44" s="32">
        <f t="shared" si="27"/>
        <v>0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</row>
    <row r="45" spans="1:110" s="3" customFormat="1" x14ac:dyDescent="0.15">
      <c r="A45" s="1"/>
      <c r="B45" s="37">
        <f t="shared" si="20"/>
        <v>37</v>
      </c>
      <c r="C45" s="38"/>
      <c r="D45" s="38"/>
      <c r="E45" s="38"/>
      <c r="F45" s="39"/>
      <c r="G45" s="39"/>
      <c r="H45" s="33" t="s">
        <v>12</v>
      </c>
      <c r="I45" s="46"/>
      <c r="J45" s="34"/>
      <c r="K45" s="34"/>
      <c r="L45" s="34"/>
      <c r="M45" s="34"/>
      <c r="N45" s="36"/>
      <c r="O45" s="53" t="str">
        <f t="shared" si="26"/>
        <v/>
      </c>
      <c r="P45" s="35"/>
      <c r="Q45" s="34"/>
      <c r="R45" s="32">
        <f t="shared" si="27"/>
        <v>0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</row>
    <row r="46" spans="1:110" s="3" customFormat="1" x14ac:dyDescent="0.15">
      <c r="A46" s="1"/>
      <c r="B46" s="37">
        <f t="shared" si="20"/>
        <v>38</v>
      </c>
      <c r="C46" s="38"/>
      <c r="D46" s="38"/>
      <c r="E46" s="38"/>
      <c r="F46" s="39"/>
      <c r="G46" s="39"/>
      <c r="H46" s="33" t="s">
        <v>12</v>
      </c>
      <c r="I46" s="46"/>
      <c r="J46" s="34"/>
      <c r="K46" s="34"/>
      <c r="L46" s="34"/>
      <c r="M46" s="34"/>
      <c r="N46" s="36"/>
      <c r="O46" s="53" t="str">
        <f t="shared" si="26"/>
        <v/>
      </c>
      <c r="P46" s="35"/>
      <c r="Q46" s="34"/>
      <c r="R46" s="32">
        <f t="shared" si="27"/>
        <v>0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</row>
    <row r="47" spans="1:110" s="3" customFormat="1" x14ac:dyDescent="0.15">
      <c r="A47" s="1"/>
      <c r="B47" s="37">
        <f t="shared" si="20"/>
        <v>39</v>
      </c>
      <c r="C47" s="38"/>
      <c r="D47" s="38"/>
      <c r="E47" s="38"/>
      <c r="F47" s="39"/>
      <c r="G47" s="39"/>
      <c r="H47" s="33" t="s">
        <v>12</v>
      </c>
      <c r="I47" s="46"/>
      <c r="J47" s="34"/>
      <c r="K47" s="34"/>
      <c r="L47" s="34"/>
      <c r="M47" s="34"/>
      <c r="N47" s="36"/>
      <c r="O47" s="53" t="str">
        <f t="shared" si="26"/>
        <v/>
      </c>
      <c r="P47" s="35"/>
      <c r="Q47" s="34"/>
      <c r="R47" s="32">
        <f t="shared" si="27"/>
        <v>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</row>
    <row r="48" spans="1:110" s="3" customFormat="1" x14ac:dyDescent="0.15">
      <c r="A48" s="1"/>
      <c r="B48" s="37">
        <f t="shared" si="20"/>
        <v>40</v>
      </c>
      <c r="C48" s="38"/>
      <c r="D48" s="38"/>
      <c r="E48" s="38"/>
      <c r="F48" s="39"/>
      <c r="G48" s="39"/>
      <c r="H48" s="33" t="s">
        <v>12</v>
      </c>
      <c r="I48" s="46"/>
      <c r="J48" s="34"/>
      <c r="K48" s="34"/>
      <c r="L48" s="34"/>
      <c r="M48" s="34"/>
      <c r="N48" s="36"/>
      <c r="O48" s="53" t="str">
        <f t="shared" si="26"/>
        <v/>
      </c>
      <c r="P48" s="35"/>
      <c r="Q48" s="34"/>
      <c r="R48" s="32">
        <f t="shared" si="27"/>
        <v>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</row>
    <row r="49" spans="1:110" s="3" customFormat="1" x14ac:dyDescent="0.15">
      <c r="A49" s="1"/>
      <c r="B49" s="37">
        <f t="shared" si="20"/>
        <v>41</v>
      </c>
      <c r="C49" s="38"/>
      <c r="D49" s="38"/>
      <c r="E49" s="38"/>
      <c r="F49" s="39"/>
      <c r="G49" s="39"/>
      <c r="H49" s="33" t="s">
        <v>12</v>
      </c>
      <c r="I49" s="46"/>
      <c r="J49" s="34"/>
      <c r="K49" s="34"/>
      <c r="L49" s="34"/>
      <c r="M49" s="34"/>
      <c r="N49" s="36"/>
      <c r="O49" s="53" t="str">
        <f t="shared" si="26"/>
        <v/>
      </c>
      <c r="P49" s="35"/>
      <c r="Q49" s="34"/>
      <c r="R49" s="32">
        <f t="shared" si="27"/>
        <v>0</v>
      </c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</row>
    <row r="50" spans="1:110" s="3" customFormat="1" x14ac:dyDescent="0.15">
      <c r="A50" s="1"/>
      <c r="B50" s="37">
        <f t="shared" si="20"/>
        <v>42</v>
      </c>
      <c r="C50" s="38"/>
      <c r="D50" s="38"/>
      <c r="E50" s="38"/>
      <c r="F50" s="39"/>
      <c r="G50" s="39"/>
      <c r="H50" s="33" t="s">
        <v>12</v>
      </c>
      <c r="I50" s="46"/>
      <c r="J50" s="34"/>
      <c r="K50" s="34"/>
      <c r="L50" s="34"/>
      <c r="M50" s="34"/>
      <c r="N50" s="36"/>
      <c r="O50" s="53" t="str">
        <f t="shared" si="26"/>
        <v/>
      </c>
      <c r="P50" s="35"/>
      <c r="Q50" s="34"/>
      <c r="R50" s="32">
        <f t="shared" si="27"/>
        <v>0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</row>
    <row r="51" spans="1:110" s="3" customFormat="1" x14ac:dyDescent="0.15">
      <c r="A51" s="1"/>
      <c r="B51" s="37">
        <f t="shared" si="20"/>
        <v>43</v>
      </c>
      <c r="C51" s="38"/>
      <c r="D51" s="38"/>
      <c r="E51" s="38"/>
      <c r="F51" s="39"/>
      <c r="G51" s="39"/>
      <c r="H51" s="33" t="s">
        <v>12</v>
      </c>
      <c r="I51" s="46"/>
      <c r="J51" s="34"/>
      <c r="K51" s="34"/>
      <c r="L51" s="34"/>
      <c r="M51" s="34"/>
      <c r="N51" s="36"/>
      <c r="O51" s="53" t="str">
        <f t="shared" si="26"/>
        <v/>
      </c>
      <c r="P51" s="35"/>
      <c r="Q51" s="34"/>
      <c r="R51" s="32">
        <f t="shared" si="27"/>
        <v>0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</row>
    <row r="52" spans="1:110" s="3" customFormat="1" x14ac:dyDescent="0.15">
      <c r="A52" s="1"/>
      <c r="B52" s="37">
        <f t="shared" si="20"/>
        <v>44</v>
      </c>
      <c r="C52" s="38"/>
      <c r="D52" s="38"/>
      <c r="E52" s="38"/>
      <c r="F52" s="39"/>
      <c r="G52" s="39"/>
      <c r="H52" s="33" t="s">
        <v>12</v>
      </c>
      <c r="I52" s="46"/>
      <c r="J52" s="34"/>
      <c r="K52" s="34"/>
      <c r="L52" s="34"/>
      <c r="M52" s="34"/>
      <c r="N52" s="36"/>
      <c r="O52" s="53" t="str">
        <f t="shared" si="26"/>
        <v/>
      </c>
      <c r="P52" s="35"/>
      <c r="Q52" s="34"/>
      <c r="R52" s="32">
        <f t="shared" si="27"/>
        <v>0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</row>
    <row r="53" spans="1:110" s="3" customFormat="1" x14ac:dyDescent="0.15">
      <c r="A53" s="1"/>
      <c r="B53" s="37">
        <f t="shared" si="20"/>
        <v>45</v>
      </c>
      <c r="C53" s="38"/>
      <c r="D53" s="38"/>
      <c r="E53" s="38"/>
      <c r="F53" s="39"/>
      <c r="G53" s="39"/>
      <c r="H53" s="33" t="s">
        <v>12</v>
      </c>
      <c r="I53" s="46"/>
      <c r="J53" s="34"/>
      <c r="K53" s="34"/>
      <c r="L53" s="34"/>
      <c r="M53" s="34"/>
      <c r="N53" s="36"/>
      <c r="O53" s="53" t="str">
        <f t="shared" si="26"/>
        <v/>
      </c>
      <c r="P53" s="35"/>
      <c r="Q53" s="34"/>
      <c r="R53" s="32">
        <f t="shared" si="27"/>
        <v>0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</row>
    <row r="54" spans="1:110" s="3" customFormat="1" x14ac:dyDescent="0.15">
      <c r="A54" s="1"/>
      <c r="B54" s="37">
        <f t="shared" si="20"/>
        <v>46</v>
      </c>
      <c r="C54" s="38"/>
      <c r="D54" s="38"/>
      <c r="E54" s="38"/>
      <c r="F54" s="39"/>
      <c r="G54" s="39"/>
      <c r="H54" s="33" t="s">
        <v>12</v>
      </c>
      <c r="I54" s="46"/>
      <c r="J54" s="34"/>
      <c r="K54" s="34"/>
      <c r="L54" s="34"/>
      <c r="M54" s="34"/>
      <c r="N54" s="36"/>
      <c r="O54" s="53" t="str">
        <f t="shared" si="26"/>
        <v/>
      </c>
      <c r="P54" s="35"/>
      <c r="Q54" s="34"/>
      <c r="R54" s="32">
        <f t="shared" si="27"/>
        <v>0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</row>
    <row r="55" spans="1:110" s="3" customFormat="1" x14ac:dyDescent="0.15">
      <c r="A55" s="1"/>
      <c r="B55" s="37">
        <f t="shared" si="20"/>
        <v>47</v>
      </c>
      <c r="C55" s="38"/>
      <c r="D55" s="38"/>
      <c r="E55" s="38"/>
      <c r="F55" s="39"/>
      <c r="G55" s="39"/>
      <c r="H55" s="33" t="s">
        <v>12</v>
      </c>
      <c r="I55" s="46"/>
      <c r="J55" s="34"/>
      <c r="K55" s="34"/>
      <c r="L55" s="34"/>
      <c r="M55" s="34"/>
      <c r="N55" s="36"/>
      <c r="O55" s="53" t="str">
        <f t="shared" si="26"/>
        <v/>
      </c>
      <c r="P55" s="35"/>
      <c r="Q55" s="34"/>
      <c r="R55" s="32">
        <f t="shared" si="27"/>
        <v>0</v>
      </c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</row>
    <row r="56" spans="1:110" s="3" customFormat="1" x14ac:dyDescent="0.15">
      <c r="A56" s="1"/>
      <c r="B56" s="37">
        <f t="shared" si="20"/>
        <v>48</v>
      </c>
      <c r="C56" s="38"/>
      <c r="D56" s="38"/>
      <c r="E56" s="38"/>
      <c r="F56" s="39"/>
      <c r="G56" s="39"/>
      <c r="H56" s="33" t="s">
        <v>12</v>
      </c>
      <c r="I56" s="46"/>
      <c r="J56" s="34"/>
      <c r="K56" s="34"/>
      <c r="L56" s="34"/>
      <c r="M56" s="34"/>
      <c r="N56" s="36"/>
      <c r="O56" s="53" t="str">
        <f t="shared" si="26"/>
        <v/>
      </c>
      <c r="P56" s="35"/>
      <c r="Q56" s="34"/>
      <c r="R56" s="32">
        <f t="shared" si="27"/>
        <v>0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</row>
    <row r="57" spans="1:110" s="3" customFormat="1" x14ac:dyDescent="0.15">
      <c r="A57" s="1"/>
      <c r="B57" s="37">
        <f t="shared" si="20"/>
        <v>49</v>
      </c>
      <c r="C57" s="38"/>
      <c r="D57" s="38"/>
      <c r="E57" s="38"/>
      <c r="F57" s="39"/>
      <c r="G57" s="39"/>
      <c r="H57" s="33" t="s">
        <v>12</v>
      </c>
      <c r="I57" s="46"/>
      <c r="J57" s="34"/>
      <c r="K57" s="34"/>
      <c r="L57" s="34"/>
      <c r="M57" s="34"/>
      <c r="N57" s="36"/>
      <c r="O57" s="53" t="str">
        <f t="shared" si="26"/>
        <v/>
      </c>
      <c r="P57" s="35"/>
      <c r="Q57" s="34"/>
      <c r="R57" s="32">
        <f t="shared" si="27"/>
        <v>0</v>
      </c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</row>
    <row r="58" spans="1:110" s="3" customFormat="1" x14ac:dyDescent="0.15">
      <c r="A58" s="1"/>
      <c r="B58" s="37">
        <f t="shared" si="20"/>
        <v>50</v>
      </c>
      <c r="C58" s="38"/>
      <c r="D58" s="38"/>
      <c r="E58" s="38"/>
      <c r="F58" s="39"/>
      <c r="G58" s="39"/>
      <c r="H58" s="33" t="s">
        <v>12</v>
      </c>
      <c r="I58" s="46"/>
      <c r="J58" s="34"/>
      <c r="K58" s="34"/>
      <c r="L58" s="34"/>
      <c r="M58" s="34"/>
      <c r="N58" s="36"/>
      <c r="O58" s="53" t="str">
        <f t="shared" si="26"/>
        <v/>
      </c>
      <c r="P58" s="35"/>
      <c r="Q58" s="34"/>
      <c r="R58" s="32">
        <f t="shared" si="27"/>
        <v>0</v>
      </c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</row>
    <row r="59" spans="1:110" s="3" customFormat="1" x14ac:dyDescent="0.15">
      <c r="A59" s="1"/>
      <c r="B59" s="37">
        <f t="shared" si="20"/>
        <v>51</v>
      </c>
      <c r="C59" s="38"/>
      <c r="D59" s="38"/>
      <c r="E59" s="38"/>
      <c r="F59" s="39"/>
      <c r="G59" s="39"/>
      <c r="H59" s="33" t="s">
        <v>12</v>
      </c>
      <c r="I59" s="46"/>
      <c r="J59" s="34"/>
      <c r="K59" s="34"/>
      <c r="L59" s="34"/>
      <c r="M59" s="34"/>
      <c r="N59" s="36"/>
      <c r="O59" s="53" t="str">
        <f t="shared" si="26"/>
        <v/>
      </c>
      <c r="P59" s="35"/>
      <c r="Q59" s="34"/>
      <c r="R59" s="32">
        <f t="shared" si="27"/>
        <v>0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</row>
    <row r="60" spans="1:110" s="3" customFormat="1" x14ac:dyDescent="0.15">
      <c r="A60" s="1"/>
      <c r="B60" s="37">
        <f t="shared" si="20"/>
        <v>52</v>
      </c>
      <c r="C60" s="38"/>
      <c r="D60" s="38"/>
      <c r="E60" s="38"/>
      <c r="F60" s="39"/>
      <c r="G60" s="39"/>
      <c r="H60" s="33" t="s">
        <v>12</v>
      </c>
      <c r="I60" s="46"/>
      <c r="J60" s="34"/>
      <c r="K60" s="34"/>
      <c r="L60" s="34"/>
      <c r="M60" s="34"/>
      <c r="N60" s="36"/>
      <c r="O60" s="53" t="str">
        <f t="shared" si="26"/>
        <v/>
      </c>
      <c r="P60" s="35"/>
      <c r="Q60" s="34"/>
      <c r="R60" s="32">
        <f t="shared" si="27"/>
        <v>0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</row>
    <row r="61" spans="1:110" s="3" customFormat="1" x14ac:dyDescent="0.15">
      <c r="A61" s="1"/>
      <c r="B61" s="37">
        <f t="shared" si="20"/>
        <v>53</v>
      </c>
      <c r="C61" s="38"/>
      <c r="D61" s="38"/>
      <c r="E61" s="38"/>
      <c r="F61" s="39"/>
      <c r="G61" s="39"/>
      <c r="H61" s="33" t="s">
        <v>12</v>
      </c>
      <c r="I61" s="46"/>
      <c r="J61" s="34"/>
      <c r="K61" s="34"/>
      <c r="L61" s="34"/>
      <c r="M61" s="34"/>
      <c r="N61" s="36"/>
      <c r="O61" s="53" t="str">
        <f t="shared" si="26"/>
        <v/>
      </c>
      <c r="P61" s="35"/>
      <c r="Q61" s="34"/>
      <c r="R61" s="32">
        <f t="shared" si="27"/>
        <v>0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</row>
    <row r="62" spans="1:110" s="3" customFormat="1" x14ac:dyDescent="0.15">
      <c r="A62" s="1"/>
      <c r="B62" s="37">
        <f t="shared" si="20"/>
        <v>54</v>
      </c>
      <c r="C62" s="38"/>
      <c r="D62" s="38"/>
      <c r="E62" s="38"/>
      <c r="F62" s="39"/>
      <c r="G62" s="39"/>
      <c r="H62" s="33" t="s">
        <v>12</v>
      </c>
      <c r="I62" s="46"/>
      <c r="J62" s="34"/>
      <c r="K62" s="34"/>
      <c r="L62" s="34"/>
      <c r="M62" s="34"/>
      <c r="N62" s="36"/>
      <c r="O62" s="53" t="str">
        <f t="shared" si="26"/>
        <v/>
      </c>
      <c r="P62" s="35"/>
      <c r="Q62" s="34"/>
      <c r="R62" s="32">
        <f t="shared" si="27"/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</row>
    <row r="63" spans="1:110" s="3" customFormat="1" x14ac:dyDescent="0.15">
      <c r="A63" s="1"/>
      <c r="B63" s="37">
        <f t="shared" si="20"/>
        <v>55</v>
      </c>
      <c r="C63" s="38"/>
      <c r="D63" s="38"/>
      <c r="E63" s="38"/>
      <c r="F63" s="39"/>
      <c r="G63" s="39"/>
      <c r="H63" s="33" t="s">
        <v>12</v>
      </c>
      <c r="I63" s="46"/>
      <c r="J63" s="34"/>
      <c r="K63" s="34"/>
      <c r="L63" s="34"/>
      <c r="M63" s="34"/>
      <c r="N63" s="36"/>
      <c r="O63" s="53" t="str">
        <f t="shared" si="26"/>
        <v/>
      </c>
      <c r="P63" s="35"/>
      <c r="Q63" s="34"/>
      <c r="R63" s="32">
        <f t="shared" si="27"/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</row>
    <row r="64" spans="1:110" s="3" customFormat="1" x14ac:dyDescent="0.15">
      <c r="A64" s="1"/>
      <c r="B64" s="37">
        <f t="shared" si="20"/>
        <v>56</v>
      </c>
      <c r="C64" s="38"/>
      <c r="D64" s="38"/>
      <c r="E64" s="38"/>
      <c r="F64" s="39"/>
      <c r="G64" s="39"/>
      <c r="H64" s="33" t="s">
        <v>12</v>
      </c>
      <c r="I64" s="46"/>
      <c r="J64" s="34"/>
      <c r="K64" s="34"/>
      <c r="L64" s="34"/>
      <c r="M64" s="34"/>
      <c r="N64" s="36"/>
      <c r="O64" s="53" t="str">
        <f t="shared" ref="O64:O80" si="28">IF(COUNT(S64:CN64),LOOKUP(MAX(S64:CN64)+1,S64:CN64),"")</f>
        <v/>
      </c>
      <c r="P64" s="35"/>
      <c r="Q64" s="34"/>
      <c r="R64" s="32">
        <f t="shared" ref="R64:R80" si="29">IF(Q64&lt;&gt;"",IF(Q64&lt;&gt;"-",Q64-K64,0),0)</f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</row>
    <row r="65" spans="1:110" s="3" customFormat="1" x14ac:dyDescent="0.15">
      <c r="A65" s="1"/>
      <c r="B65" s="37">
        <f t="shared" si="20"/>
        <v>57</v>
      </c>
      <c r="C65" s="38"/>
      <c r="D65" s="38"/>
      <c r="E65" s="38"/>
      <c r="F65" s="39"/>
      <c r="G65" s="39"/>
      <c r="H65" s="33" t="s">
        <v>12</v>
      </c>
      <c r="I65" s="46"/>
      <c r="J65" s="34"/>
      <c r="K65" s="34"/>
      <c r="L65" s="34"/>
      <c r="M65" s="34"/>
      <c r="N65" s="36"/>
      <c r="O65" s="53" t="str">
        <f t="shared" si="28"/>
        <v/>
      </c>
      <c r="P65" s="35"/>
      <c r="Q65" s="34"/>
      <c r="R65" s="32">
        <f t="shared" si="29"/>
        <v>0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</row>
    <row r="66" spans="1:110" s="3" customFormat="1" x14ac:dyDescent="0.15">
      <c r="A66" s="1"/>
      <c r="B66" s="37">
        <f t="shared" si="20"/>
        <v>58</v>
      </c>
      <c r="C66" s="38"/>
      <c r="D66" s="38"/>
      <c r="E66" s="38"/>
      <c r="F66" s="39"/>
      <c r="G66" s="39"/>
      <c r="H66" s="33" t="s">
        <v>12</v>
      </c>
      <c r="I66" s="46"/>
      <c r="J66" s="34"/>
      <c r="K66" s="34"/>
      <c r="L66" s="34"/>
      <c r="M66" s="34"/>
      <c r="N66" s="36"/>
      <c r="O66" s="53" t="str">
        <f t="shared" si="28"/>
        <v/>
      </c>
      <c r="P66" s="35"/>
      <c r="Q66" s="34"/>
      <c r="R66" s="32">
        <f t="shared" si="29"/>
        <v>0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</row>
    <row r="67" spans="1:110" s="3" customFormat="1" x14ac:dyDescent="0.15">
      <c r="A67" s="1"/>
      <c r="B67" s="37">
        <f t="shared" si="20"/>
        <v>59</v>
      </c>
      <c r="C67" s="38"/>
      <c r="D67" s="38"/>
      <c r="E67" s="38"/>
      <c r="F67" s="39"/>
      <c r="G67" s="39"/>
      <c r="H67" s="33" t="s">
        <v>12</v>
      </c>
      <c r="I67" s="46"/>
      <c r="J67" s="34"/>
      <c r="K67" s="34"/>
      <c r="L67" s="34"/>
      <c r="M67" s="34"/>
      <c r="N67" s="36"/>
      <c r="O67" s="53" t="str">
        <f t="shared" si="28"/>
        <v/>
      </c>
      <c r="P67" s="35"/>
      <c r="Q67" s="34"/>
      <c r="R67" s="32">
        <f t="shared" si="29"/>
        <v>0</v>
      </c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</row>
    <row r="68" spans="1:110" s="3" customFormat="1" x14ac:dyDescent="0.15">
      <c r="A68" s="1"/>
      <c r="B68" s="37">
        <f t="shared" si="20"/>
        <v>60</v>
      </c>
      <c r="C68" s="38"/>
      <c r="D68" s="38"/>
      <c r="E68" s="38"/>
      <c r="F68" s="39"/>
      <c r="G68" s="39"/>
      <c r="H68" s="33" t="s">
        <v>12</v>
      </c>
      <c r="I68" s="46"/>
      <c r="J68" s="34"/>
      <c r="K68" s="34"/>
      <c r="L68" s="34"/>
      <c r="M68" s="34"/>
      <c r="N68" s="36"/>
      <c r="O68" s="53" t="str">
        <f t="shared" si="28"/>
        <v/>
      </c>
      <c r="P68" s="35"/>
      <c r="Q68" s="34"/>
      <c r="R68" s="32">
        <f t="shared" si="29"/>
        <v>0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</row>
    <row r="69" spans="1:110" s="3" customFormat="1" x14ac:dyDescent="0.15">
      <c r="A69" s="1"/>
      <c r="B69" s="37">
        <f t="shared" si="20"/>
        <v>61</v>
      </c>
      <c r="C69" s="38"/>
      <c r="D69" s="38"/>
      <c r="E69" s="38"/>
      <c r="F69" s="39"/>
      <c r="G69" s="39"/>
      <c r="H69" s="33" t="s">
        <v>12</v>
      </c>
      <c r="I69" s="46"/>
      <c r="J69" s="34"/>
      <c r="K69" s="34"/>
      <c r="L69" s="34"/>
      <c r="M69" s="34"/>
      <c r="N69" s="36"/>
      <c r="O69" s="53" t="str">
        <f t="shared" si="28"/>
        <v/>
      </c>
      <c r="P69" s="35"/>
      <c r="Q69" s="34"/>
      <c r="R69" s="32">
        <f t="shared" si="29"/>
        <v>0</v>
      </c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</row>
    <row r="70" spans="1:110" s="3" customFormat="1" x14ac:dyDescent="0.15">
      <c r="A70" s="1"/>
      <c r="B70" s="37">
        <f t="shared" si="20"/>
        <v>62</v>
      </c>
      <c r="C70" s="38"/>
      <c r="D70" s="38"/>
      <c r="E70" s="38"/>
      <c r="F70" s="39"/>
      <c r="G70" s="39"/>
      <c r="H70" s="33" t="s">
        <v>12</v>
      </c>
      <c r="I70" s="46"/>
      <c r="J70" s="34"/>
      <c r="K70" s="34"/>
      <c r="L70" s="34"/>
      <c r="M70" s="34"/>
      <c r="N70" s="36"/>
      <c r="O70" s="53" t="str">
        <f t="shared" si="28"/>
        <v/>
      </c>
      <c r="P70" s="35"/>
      <c r="Q70" s="34"/>
      <c r="R70" s="32">
        <f t="shared" si="29"/>
        <v>0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</row>
    <row r="71" spans="1:110" s="3" customFormat="1" x14ac:dyDescent="0.15">
      <c r="A71" s="1"/>
      <c r="B71" s="37">
        <f t="shared" si="20"/>
        <v>63</v>
      </c>
      <c r="C71" s="38"/>
      <c r="D71" s="38"/>
      <c r="E71" s="38"/>
      <c r="F71" s="39"/>
      <c r="G71" s="39"/>
      <c r="H71" s="33" t="s">
        <v>12</v>
      </c>
      <c r="I71" s="46"/>
      <c r="J71" s="34"/>
      <c r="K71" s="34"/>
      <c r="L71" s="34"/>
      <c r="M71" s="34"/>
      <c r="N71" s="36"/>
      <c r="O71" s="53" t="str">
        <f t="shared" si="28"/>
        <v/>
      </c>
      <c r="P71" s="35"/>
      <c r="Q71" s="34"/>
      <c r="R71" s="32">
        <f t="shared" si="29"/>
        <v>0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</row>
    <row r="72" spans="1:110" s="3" customFormat="1" x14ac:dyDescent="0.15">
      <c r="A72" s="1"/>
      <c r="B72" s="37">
        <f t="shared" si="20"/>
        <v>64</v>
      </c>
      <c r="C72" s="38"/>
      <c r="D72" s="38"/>
      <c r="E72" s="38"/>
      <c r="F72" s="39"/>
      <c r="G72" s="39"/>
      <c r="H72" s="33" t="s">
        <v>12</v>
      </c>
      <c r="I72" s="46"/>
      <c r="J72" s="34"/>
      <c r="K72" s="34"/>
      <c r="L72" s="34"/>
      <c r="M72" s="34"/>
      <c r="N72" s="36"/>
      <c r="O72" s="53" t="str">
        <f t="shared" si="28"/>
        <v/>
      </c>
      <c r="P72" s="35"/>
      <c r="Q72" s="34"/>
      <c r="R72" s="32">
        <f t="shared" si="29"/>
        <v>0</v>
      </c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</row>
    <row r="73" spans="1:110" s="3" customFormat="1" x14ac:dyDescent="0.15">
      <c r="A73" s="1"/>
      <c r="B73" s="37">
        <f t="shared" si="20"/>
        <v>65</v>
      </c>
      <c r="C73" s="38"/>
      <c r="D73" s="38"/>
      <c r="E73" s="38"/>
      <c r="F73" s="39"/>
      <c r="G73" s="39"/>
      <c r="H73" s="33" t="s">
        <v>12</v>
      </c>
      <c r="I73" s="46"/>
      <c r="J73" s="34"/>
      <c r="K73" s="34"/>
      <c r="L73" s="34"/>
      <c r="M73" s="34"/>
      <c r="N73" s="36"/>
      <c r="O73" s="53" t="str">
        <f t="shared" si="28"/>
        <v/>
      </c>
      <c r="P73" s="35"/>
      <c r="Q73" s="34"/>
      <c r="R73" s="32">
        <f t="shared" si="29"/>
        <v>0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</row>
    <row r="74" spans="1:110" s="3" customFormat="1" x14ac:dyDescent="0.15">
      <c r="A74" s="1"/>
      <c r="B74" s="37">
        <f t="shared" si="20"/>
        <v>66</v>
      </c>
      <c r="C74" s="38"/>
      <c r="D74" s="38"/>
      <c r="E74" s="38"/>
      <c r="F74" s="39"/>
      <c r="G74" s="39"/>
      <c r="H74" s="33" t="s">
        <v>12</v>
      </c>
      <c r="I74" s="46"/>
      <c r="J74" s="34"/>
      <c r="K74" s="34"/>
      <c r="L74" s="34"/>
      <c r="M74" s="34"/>
      <c r="N74" s="36"/>
      <c r="O74" s="53" t="str">
        <f t="shared" si="28"/>
        <v/>
      </c>
      <c r="P74" s="35"/>
      <c r="Q74" s="34"/>
      <c r="R74" s="32">
        <f t="shared" si="29"/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</row>
    <row r="75" spans="1:110" s="3" customFormat="1" x14ac:dyDescent="0.15">
      <c r="A75" s="1"/>
      <c r="B75" s="37">
        <f t="shared" si="20"/>
        <v>67</v>
      </c>
      <c r="C75" s="38"/>
      <c r="D75" s="38"/>
      <c r="E75" s="38"/>
      <c r="F75" s="39"/>
      <c r="G75" s="39"/>
      <c r="H75" s="33" t="s">
        <v>12</v>
      </c>
      <c r="I75" s="46"/>
      <c r="J75" s="34"/>
      <c r="K75" s="34"/>
      <c r="L75" s="34"/>
      <c r="M75" s="34"/>
      <c r="N75" s="36"/>
      <c r="O75" s="53" t="str">
        <f t="shared" si="28"/>
        <v/>
      </c>
      <c r="P75" s="35"/>
      <c r="Q75" s="34"/>
      <c r="R75" s="32">
        <f t="shared" si="29"/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</row>
    <row r="76" spans="1:110" s="3" customFormat="1" x14ac:dyDescent="0.15">
      <c r="A76" s="1"/>
      <c r="B76" s="37">
        <f t="shared" si="20"/>
        <v>68</v>
      </c>
      <c r="C76" s="38"/>
      <c r="D76" s="38"/>
      <c r="E76" s="38"/>
      <c r="F76" s="39"/>
      <c r="G76" s="39"/>
      <c r="H76" s="33" t="s">
        <v>12</v>
      </c>
      <c r="I76" s="46"/>
      <c r="J76" s="34"/>
      <c r="K76" s="34"/>
      <c r="L76" s="34"/>
      <c r="M76" s="34"/>
      <c r="N76" s="36"/>
      <c r="O76" s="53" t="str">
        <f t="shared" si="28"/>
        <v/>
      </c>
      <c r="P76" s="35"/>
      <c r="Q76" s="34"/>
      <c r="R76" s="32">
        <f t="shared" si="29"/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</row>
    <row r="77" spans="1:110" s="3" customFormat="1" x14ac:dyDescent="0.15">
      <c r="A77" s="1"/>
      <c r="B77" s="37">
        <f t="shared" si="20"/>
        <v>69</v>
      </c>
      <c r="C77" s="38"/>
      <c r="D77" s="38"/>
      <c r="E77" s="38"/>
      <c r="F77" s="39"/>
      <c r="G77" s="39"/>
      <c r="H77" s="33" t="s">
        <v>12</v>
      </c>
      <c r="I77" s="46"/>
      <c r="J77" s="34"/>
      <c r="K77" s="34"/>
      <c r="L77" s="34"/>
      <c r="M77" s="34"/>
      <c r="N77" s="36"/>
      <c r="O77" s="53" t="str">
        <f t="shared" si="28"/>
        <v/>
      </c>
      <c r="P77" s="35"/>
      <c r="Q77" s="34"/>
      <c r="R77" s="32">
        <f t="shared" si="29"/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</row>
    <row r="78" spans="1:110" s="3" customFormat="1" x14ac:dyDescent="0.15">
      <c r="A78" s="1"/>
      <c r="B78" s="37">
        <f t="shared" si="20"/>
        <v>70</v>
      </c>
      <c r="C78" s="38"/>
      <c r="D78" s="38"/>
      <c r="E78" s="38"/>
      <c r="F78" s="39"/>
      <c r="G78" s="39"/>
      <c r="H78" s="33" t="s">
        <v>12</v>
      </c>
      <c r="I78" s="46"/>
      <c r="J78" s="34"/>
      <c r="K78" s="34"/>
      <c r="L78" s="34"/>
      <c r="M78" s="34"/>
      <c r="N78" s="36"/>
      <c r="O78" s="53" t="str">
        <f t="shared" si="28"/>
        <v/>
      </c>
      <c r="P78" s="35"/>
      <c r="Q78" s="34"/>
      <c r="R78" s="32">
        <f t="shared" si="29"/>
        <v>0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</row>
    <row r="79" spans="1:110" s="3" customFormat="1" x14ac:dyDescent="0.15">
      <c r="A79" s="1"/>
      <c r="B79" s="37">
        <f t="shared" si="20"/>
        <v>71</v>
      </c>
      <c r="C79" s="38"/>
      <c r="D79" s="38"/>
      <c r="E79" s="38"/>
      <c r="F79" s="39"/>
      <c r="G79" s="39"/>
      <c r="H79" s="33" t="s">
        <v>12</v>
      </c>
      <c r="I79" s="46"/>
      <c r="J79" s="34"/>
      <c r="K79" s="34"/>
      <c r="L79" s="34"/>
      <c r="M79" s="34"/>
      <c r="N79" s="36"/>
      <c r="O79" s="53" t="str">
        <f t="shared" si="28"/>
        <v/>
      </c>
      <c r="P79" s="35"/>
      <c r="Q79" s="34"/>
      <c r="R79" s="32">
        <f t="shared" si="29"/>
        <v>0</v>
      </c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</row>
    <row r="80" spans="1:110" s="3" customFormat="1" x14ac:dyDescent="0.15">
      <c r="A80" s="1"/>
      <c r="B80" s="37">
        <f t="shared" si="20"/>
        <v>72</v>
      </c>
      <c r="C80" s="38"/>
      <c r="D80" s="38"/>
      <c r="E80" s="38"/>
      <c r="F80" s="39"/>
      <c r="G80" s="39"/>
      <c r="H80" s="33" t="s">
        <v>12</v>
      </c>
      <c r="I80" s="46"/>
      <c r="J80" s="34"/>
      <c r="K80" s="34"/>
      <c r="L80" s="34"/>
      <c r="M80" s="34"/>
      <c r="N80" s="36"/>
      <c r="O80" s="53" t="str">
        <f t="shared" si="28"/>
        <v/>
      </c>
      <c r="P80" s="35"/>
      <c r="Q80" s="34"/>
      <c r="R80" s="32">
        <f t="shared" si="29"/>
        <v>0</v>
      </c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</row>
    <row r="81" spans="1:110" s="3" customFormat="1" x14ac:dyDescent="0.15">
      <c r="A81" s="1"/>
      <c r="B81" s="37">
        <f t="shared" si="20"/>
        <v>73</v>
      </c>
      <c r="C81" s="38"/>
      <c r="D81" s="38"/>
      <c r="E81" s="38"/>
      <c r="F81" s="39"/>
      <c r="G81" s="39"/>
      <c r="H81" s="33" t="s">
        <v>12</v>
      </c>
      <c r="I81" s="46"/>
      <c r="J81" s="34"/>
      <c r="K81" s="34"/>
      <c r="L81" s="34"/>
      <c r="M81" s="34"/>
      <c r="N81" s="36"/>
      <c r="O81" s="53" t="str">
        <f t="shared" si="26"/>
        <v/>
      </c>
      <c r="P81" s="35"/>
      <c r="Q81" s="34"/>
      <c r="R81" s="32">
        <f t="shared" si="27"/>
        <v>0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</row>
    <row r="82" spans="1:110" s="3" customFormat="1" x14ac:dyDescent="0.15">
      <c r="A82" s="1"/>
      <c r="B82" s="37">
        <f t="shared" si="20"/>
        <v>74</v>
      </c>
      <c r="C82" s="38"/>
      <c r="D82" s="38"/>
      <c r="E82" s="38"/>
      <c r="F82" s="39"/>
      <c r="G82" s="39"/>
      <c r="H82" s="33" t="s">
        <v>12</v>
      </c>
      <c r="I82" s="46"/>
      <c r="J82" s="34"/>
      <c r="K82" s="34"/>
      <c r="L82" s="34"/>
      <c r="M82" s="34"/>
      <c r="N82" s="36"/>
      <c r="O82" s="53" t="str">
        <f t="shared" si="26"/>
        <v/>
      </c>
      <c r="P82" s="35"/>
      <c r="Q82" s="34"/>
      <c r="R82" s="32">
        <f t="shared" si="27"/>
        <v>0</v>
      </c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</row>
    <row r="83" spans="1:110" s="3" customFormat="1" x14ac:dyDescent="0.15">
      <c r="A83" s="1"/>
      <c r="B83" s="37">
        <f t="shared" si="20"/>
        <v>75</v>
      </c>
      <c r="C83" s="38"/>
      <c r="D83" s="38"/>
      <c r="E83" s="38"/>
      <c r="F83" s="39"/>
      <c r="G83" s="39"/>
      <c r="H83" s="33" t="s">
        <v>12</v>
      </c>
      <c r="I83" s="46"/>
      <c r="J83" s="34"/>
      <c r="K83" s="34"/>
      <c r="L83" s="34"/>
      <c r="M83" s="34"/>
      <c r="N83" s="36"/>
      <c r="O83" s="53" t="str">
        <f t="shared" si="21"/>
        <v/>
      </c>
      <c r="P83" s="35"/>
      <c r="Q83" s="34"/>
      <c r="R83" s="32">
        <f t="shared" si="22"/>
        <v>0</v>
      </c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</row>
    <row r="84" spans="1:110" s="3" customFormat="1" x14ac:dyDescent="0.15">
      <c r="A84" s="1"/>
      <c r="B84" s="37">
        <f t="shared" si="20"/>
        <v>76</v>
      </c>
      <c r="C84" s="38"/>
      <c r="D84" s="38"/>
      <c r="E84" s="38"/>
      <c r="F84" s="39"/>
      <c r="G84" s="39"/>
      <c r="H84" s="33" t="s">
        <v>12</v>
      </c>
      <c r="I84" s="46"/>
      <c r="J84" s="34"/>
      <c r="K84" s="34"/>
      <c r="L84" s="34"/>
      <c r="M84" s="34"/>
      <c r="N84" s="36"/>
      <c r="O84" s="53" t="str">
        <f t="shared" ref="O84:O106" si="30">IF(COUNT(S84:CN84),LOOKUP(MAX(S84:CN84)+1,S84:CN84),"")</f>
        <v/>
      </c>
      <c r="P84" s="35"/>
      <c r="Q84" s="34"/>
      <c r="R84" s="32">
        <f t="shared" ref="R84:R106" si="31">IF(Q84&lt;&gt;"",IF(Q84&lt;&gt;"-",Q84-K84,0),0)</f>
        <v>0</v>
      </c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</row>
    <row r="85" spans="1:110" s="3" customFormat="1" x14ac:dyDescent="0.15">
      <c r="A85" s="1"/>
      <c r="B85" s="37">
        <f t="shared" si="20"/>
        <v>77</v>
      </c>
      <c r="C85" s="38"/>
      <c r="D85" s="38"/>
      <c r="E85" s="38"/>
      <c r="F85" s="39"/>
      <c r="G85" s="39"/>
      <c r="H85" s="33" t="s">
        <v>12</v>
      </c>
      <c r="I85" s="46"/>
      <c r="J85" s="34"/>
      <c r="K85" s="34"/>
      <c r="L85" s="34"/>
      <c r="M85" s="34"/>
      <c r="N85" s="36"/>
      <c r="O85" s="53" t="str">
        <f t="shared" si="30"/>
        <v/>
      </c>
      <c r="P85" s="35"/>
      <c r="Q85" s="34"/>
      <c r="R85" s="32">
        <f t="shared" si="31"/>
        <v>0</v>
      </c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</row>
    <row r="86" spans="1:110" s="3" customFormat="1" x14ac:dyDescent="0.15">
      <c r="A86" s="1"/>
      <c r="B86" s="37">
        <f t="shared" si="20"/>
        <v>78</v>
      </c>
      <c r="C86" s="38"/>
      <c r="D86" s="38"/>
      <c r="E86" s="38"/>
      <c r="F86" s="39"/>
      <c r="G86" s="39"/>
      <c r="H86" s="33" t="s">
        <v>12</v>
      </c>
      <c r="I86" s="46"/>
      <c r="J86" s="34"/>
      <c r="K86" s="34"/>
      <c r="L86" s="34"/>
      <c r="M86" s="34"/>
      <c r="N86" s="36"/>
      <c r="O86" s="53" t="str">
        <f t="shared" si="30"/>
        <v/>
      </c>
      <c r="P86" s="35"/>
      <c r="Q86" s="34"/>
      <c r="R86" s="32">
        <f t="shared" si="31"/>
        <v>0</v>
      </c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</row>
    <row r="87" spans="1:110" s="3" customFormat="1" x14ac:dyDescent="0.15">
      <c r="A87" s="1"/>
      <c r="B87" s="37">
        <f t="shared" si="20"/>
        <v>79</v>
      </c>
      <c r="C87" s="38"/>
      <c r="D87" s="38"/>
      <c r="E87" s="38"/>
      <c r="F87" s="39"/>
      <c r="G87" s="39"/>
      <c r="H87" s="33" t="s">
        <v>12</v>
      </c>
      <c r="I87" s="46"/>
      <c r="J87" s="34"/>
      <c r="K87" s="34"/>
      <c r="L87" s="34"/>
      <c r="M87" s="34"/>
      <c r="N87" s="36"/>
      <c r="O87" s="53" t="str">
        <f t="shared" si="30"/>
        <v/>
      </c>
      <c r="P87" s="35"/>
      <c r="Q87" s="34"/>
      <c r="R87" s="32">
        <f t="shared" si="31"/>
        <v>0</v>
      </c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</row>
    <row r="88" spans="1:110" s="3" customFormat="1" x14ac:dyDescent="0.15">
      <c r="A88" s="1"/>
      <c r="B88" s="37">
        <f t="shared" si="20"/>
        <v>80</v>
      </c>
      <c r="C88" s="38"/>
      <c r="D88" s="38"/>
      <c r="E88" s="38"/>
      <c r="F88" s="39"/>
      <c r="G88" s="39"/>
      <c r="H88" s="33" t="s">
        <v>12</v>
      </c>
      <c r="I88" s="46"/>
      <c r="J88" s="34"/>
      <c r="K88" s="34"/>
      <c r="L88" s="34"/>
      <c r="M88" s="34"/>
      <c r="N88" s="36"/>
      <c r="O88" s="53" t="str">
        <f t="shared" si="30"/>
        <v/>
      </c>
      <c r="P88" s="35"/>
      <c r="Q88" s="34"/>
      <c r="R88" s="32">
        <f t="shared" si="31"/>
        <v>0</v>
      </c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</row>
    <row r="89" spans="1:110" s="3" customFormat="1" x14ac:dyDescent="0.15">
      <c r="A89" s="1"/>
      <c r="B89" s="37">
        <f t="shared" si="20"/>
        <v>81</v>
      </c>
      <c r="C89" s="38"/>
      <c r="D89" s="38"/>
      <c r="E89" s="38"/>
      <c r="F89" s="39"/>
      <c r="G89" s="39"/>
      <c r="H89" s="33" t="s">
        <v>12</v>
      </c>
      <c r="I89" s="46"/>
      <c r="J89" s="34"/>
      <c r="K89" s="34"/>
      <c r="L89" s="34"/>
      <c r="M89" s="34"/>
      <c r="N89" s="36"/>
      <c r="O89" s="53" t="str">
        <f t="shared" si="30"/>
        <v/>
      </c>
      <c r="P89" s="35"/>
      <c r="Q89" s="34"/>
      <c r="R89" s="32">
        <f t="shared" si="31"/>
        <v>0</v>
      </c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</row>
    <row r="90" spans="1:110" s="3" customFormat="1" x14ac:dyDescent="0.15">
      <c r="A90" s="1"/>
      <c r="B90" s="37">
        <f t="shared" si="20"/>
        <v>82</v>
      </c>
      <c r="C90" s="38"/>
      <c r="D90" s="38"/>
      <c r="E90" s="38"/>
      <c r="F90" s="39"/>
      <c r="G90" s="39"/>
      <c r="H90" s="33" t="s">
        <v>12</v>
      </c>
      <c r="I90" s="46"/>
      <c r="J90" s="34"/>
      <c r="K90" s="34"/>
      <c r="L90" s="34"/>
      <c r="M90" s="34"/>
      <c r="N90" s="36"/>
      <c r="O90" s="53" t="str">
        <f t="shared" si="30"/>
        <v/>
      </c>
      <c r="P90" s="35"/>
      <c r="Q90" s="34"/>
      <c r="R90" s="32">
        <f t="shared" si="31"/>
        <v>0</v>
      </c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</row>
    <row r="91" spans="1:110" s="3" customFormat="1" x14ac:dyDescent="0.15">
      <c r="A91" s="1"/>
      <c r="B91" s="37">
        <f t="shared" si="20"/>
        <v>83</v>
      </c>
      <c r="C91" s="38"/>
      <c r="D91" s="38"/>
      <c r="E91" s="38"/>
      <c r="F91" s="39"/>
      <c r="G91" s="39"/>
      <c r="H91" s="33" t="s">
        <v>12</v>
      </c>
      <c r="I91" s="46"/>
      <c r="J91" s="34"/>
      <c r="K91" s="34"/>
      <c r="L91" s="34"/>
      <c r="M91" s="34"/>
      <c r="N91" s="36"/>
      <c r="O91" s="53" t="str">
        <f t="shared" si="30"/>
        <v/>
      </c>
      <c r="P91" s="35"/>
      <c r="Q91" s="34"/>
      <c r="R91" s="32">
        <f t="shared" si="31"/>
        <v>0</v>
      </c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</row>
    <row r="92" spans="1:110" s="3" customFormat="1" x14ac:dyDescent="0.15">
      <c r="A92" s="1"/>
      <c r="B92" s="37">
        <f t="shared" si="20"/>
        <v>84</v>
      </c>
      <c r="C92" s="38"/>
      <c r="D92" s="38"/>
      <c r="E92" s="38"/>
      <c r="F92" s="39"/>
      <c r="G92" s="39"/>
      <c r="H92" s="33" t="s">
        <v>12</v>
      </c>
      <c r="I92" s="46"/>
      <c r="J92" s="34"/>
      <c r="K92" s="34"/>
      <c r="L92" s="34"/>
      <c r="M92" s="34"/>
      <c r="N92" s="36"/>
      <c r="O92" s="53" t="str">
        <f t="shared" si="30"/>
        <v/>
      </c>
      <c r="P92" s="35"/>
      <c r="Q92" s="34"/>
      <c r="R92" s="32">
        <f t="shared" si="31"/>
        <v>0</v>
      </c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</row>
    <row r="93" spans="1:110" s="3" customFormat="1" x14ac:dyDescent="0.15">
      <c r="A93" s="1"/>
      <c r="B93" s="37">
        <f t="shared" si="20"/>
        <v>85</v>
      </c>
      <c r="C93" s="38"/>
      <c r="D93" s="38"/>
      <c r="E93" s="38"/>
      <c r="F93" s="39"/>
      <c r="G93" s="39"/>
      <c r="H93" s="33" t="s">
        <v>12</v>
      </c>
      <c r="I93" s="46"/>
      <c r="J93" s="34"/>
      <c r="K93" s="34"/>
      <c r="L93" s="34"/>
      <c r="M93" s="34"/>
      <c r="N93" s="36"/>
      <c r="O93" s="53" t="str">
        <f t="shared" si="30"/>
        <v/>
      </c>
      <c r="P93" s="35"/>
      <c r="Q93" s="34"/>
      <c r="R93" s="32">
        <f t="shared" si="31"/>
        <v>0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</row>
    <row r="94" spans="1:110" s="3" customFormat="1" x14ac:dyDescent="0.15">
      <c r="A94" s="1"/>
      <c r="B94" s="37">
        <f t="shared" si="20"/>
        <v>86</v>
      </c>
      <c r="C94" s="38"/>
      <c r="D94" s="38"/>
      <c r="E94" s="38"/>
      <c r="F94" s="39"/>
      <c r="G94" s="39"/>
      <c r="H94" s="33" t="s">
        <v>12</v>
      </c>
      <c r="I94" s="46"/>
      <c r="J94" s="34"/>
      <c r="K94" s="34"/>
      <c r="L94" s="34"/>
      <c r="M94" s="34"/>
      <c r="N94" s="36"/>
      <c r="O94" s="53" t="str">
        <f t="shared" si="30"/>
        <v/>
      </c>
      <c r="P94" s="35"/>
      <c r="Q94" s="34"/>
      <c r="R94" s="32">
        <f t="shared" si="31"/>
        <v>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</row>
    <row r="95" spans="1:110" s="3" customFormat="1" x14ac:dyDescent="0.15">
      <c r="A95" s="1"/>
      <c r="B95" s="37">
        <f t="shared" si="20"/>
        <v>87</v>
      </c>
      <c r="C95" s="38"/>
      <c r="D95" s="38"/>
      <c r="E95" s="38"/>
      <c r="F95" s="39"/>
      <c r="G95" s="39"/>
      <c r="H95" s="33" t="s">
        <v>12</v>
      </c>
      <c r="I95" s="46"/>
      <c r="J95" s="34"/>
      <c r="K95" s="34"/>
      <c r="L95" s="34"/>
      <c r="M95" s="34"/>
      <c r="N95" s="36"/>
      <c r="O95" s="53" t="str">
        <f t="shared" si="30"/>
        <v/>
      </c>
      <c r="P95" s="35"/>
      <c r="Q95" s="34"/>
      <c r="R95" s="32">
        <f t="shared" si="31"/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</row>
    <row r="96" spans="1:110" s="3" customFormat="1" x14ac:dyDescent="0.15">
      <c r="A96" s="1"/>
      <c r="B96" s="37">
        <f t="shared" si="20"/>
        <v>88</v>
      </c>
      <c r="C96" s="38"/>
      <c r="D96" s="38"/>
      <c r="E96" s="38"/>
      <c r="F96" s="39"/>
      <c r="G96" s="39"/>
      <c r="H96" s="33" t="s">
        <v>12</v>
      </c>
      <c r="I96" s="46"/>
      <c r="J96" s="34"/>
      <c r="K96" s="34"/>
      <c r="L96" s="34"/>
      <c r="M96" s="34"/>
      <c r="N96" s="36"/>
      <c r="O96" s="53" t="str">
        <f t="shared" si="30"/>
        <v/>
      </c>
      <c r="P96" s="35"/>
      <c r="Q96" s="34"/>
      <c r="R96" s="32">
        <f t="shared" si="31"/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</row>
    <row r="97" spans="1:110" s="3" customFormat="1" x14ac:dyDescent="0.15">
      <c r="A97" s="1"/>
      <c r="B97" s="37">
        <f t="shared" si="20"/>
        <v>89</v>
      </c>
      <c r="C97" s="38"/>
      <c r="D97" s="38"/>
      <c r="E97" s="38"/>
      <c r="F97" s="39"/>
      <c r="G97" s="39"/>
      <c r="H97" s="33" t="s">
        <v>12</v>
      </c>
      <c r="I97" s="46"/>
      <c r="J97" s="34"/>
      <c r="K97" s="34"/>
      <c r="L97" s="34"/>
      <c r="M97" s="34"/>
      <c r="N97" s="36"/>
      <c r="O97" s="53" t="str">
        <f t="shared" si="30"/>
        <v/>
      </c>
      <c r="P97" s="35"/>
      <c r="Q97" s="34"/>
      <c r="R97" s="32">
        <f t="shared" si="31"/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</row>
    <row r="98" spans="1:110" s="3" customFormat="1" x14ac:dyDescent="0.15">
      <c r="A98" s="1"/>
      <c r="B98" s="37">
        <f t="shared" si="20"/>
        <v>90</v>
      </c>
      <c r="C98" s="38"/>
      <c r="D98" s="38"/>
      <c r="E98" s="38"/>
      <c r="F98" s="39"/>
      <c r="G98" s="39"/>
      <c r="H98" s="33" t="s">
        <v>12</v>
      </c>
      <c r="I98" s="46"/>
      <c r="J98" s="34"/>
      <c r="K98" s="34"/>
      <c r="L98" s="34"/>
      <c r="M98" s="34"/>
      <c r="N98" s="36"/>
      <c r="O98" s="53" t="str">
        <f t="shared" si="30"/>
        <v/>
      </c>
      <c r="P98" s="35"/>
      <c r="Q98" s="34"/>
      <c r="R98" s="32">
        <f t="shared" si="31"/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</row>
    <row r="99" spans="1:110" s="3" customFormat="1" x14ac:dyDescent="0.15">
      <c r="A99" s="1"/>
      <c r="B99" s="37">
        <f t="shared" si="20"/>
        <v>91</v>
      </c>
      <c r="C99" s="38"/>
      <c r="D99" s="38"/>
      <c r="E99" s="38"/>
      <c r="F99" s="39"/>
      <c r="G99" s="39"/>
      <c r="H99" s="33" t="s">
        <v>12</v>
      </c>
      <c r="I99" s="46"/>
      <c r="J99" s="34"/>
      <c r="K99" s="34"/>
      <c r="L99" s="34"/>
      <c r="M99" s="34"/>
      <c r="N99" s="36"/>
      <c r="O99" s="53" t="str">
        <f t="shared" si="30"/>
        <v/>
      </c>
      <c r="P99" s="35"/>
      <c r="Q99" s="34"/>
      <c r="R99" s="32">
        <f t="shared" si="31"/>
        <v>0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</row>
    <row r="100" spans="1:110" s="3" customFormat="1" x14ac:dyDescent="0.15">
      <c r="A100" s="1"/>
      <c r="B100" s="37">
        <f t="shared" si="20"/>
        <v>92</v>
      </c>
      <c r="C100" s="38"/>
      <c r="D100" s="38"/>
      <c r="E100" s="38"/>
      <c r="F100" s="39"/>
      <c r="G100" s="39"/>
      <c r="H100" s="33" t="s">
        <v>12</v>
      </c>
      <c r="I100" s="46"/>
      <c r="J100" s="34"/>
      <c r="K100" s="34"/>
      <c r="L100" s="34"/>
      <c r="M100" s="34"/>
      <c r="N100" s="36"/>
      <c r="O100" s="53" t="str">
        <f t="shared" si="30"/>
        <v/>
      </c>
      <c r="P100" s="35"/>
      <c r="Q100" s="34"/>
      <c r="R100" s="32">
        <f t="shared" si="31"/>
        <v>0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</row>
    <row r="101" spans="1:110" s="3" customFormat="1" x14ac:dyDescent="0.15">
      <c r="A101" s="1"/>
      <c r="B101" s="37">
        <f t="shared" si="20"/>
        <v>93</v>
      </c>
      <c r="C101" s="38"/>
      <c r="D101" s="38"/>
      <c r="E101" s="38"/>
      <c r="F101" s="39"/>
      <c r="G101" s="39"/>
      <c r="H101" s="33" t="s">
        <v>12</v>
      </c>
      <c r="I101" s="46"/>
      <c r="J101" s="34"/>
      <c r="K101" s="34"/>
      <c r="L101" s="34"/>
      <c r="M101" s="34"/>
      <c r="N101" s="36"/>
      <c r="O101" s="53" t="str">
        <f t="shared" si="30"/>
        <v/>
      </c>
      <c r="P101" s="35"/>
      <c r="Q101" s="34"/>
      <c r="R101" s="32">
        <f t="shared" si="31"/>
        <v>0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</row>
    <row r="102" spans="1:110" s="3" customFormat="1" x14ac:dyDescent="0.15">
      <c r="A102" s="1"/>
      <c r="B102" s="37">
        <f t="shared" si="20"/>
        <v>94</v>
      </c>
      <c r="C102" s="38"/>
      <c r="D102" s="38"/>
      <c r="E102" s="38"/>
      <c r="F102" s="39"/>
      <c r="G102" s="39"/>
      <c r="H102" s="33" t="s">
        <v>12</v>
      </c>
      <c r="I102" s="46"/>
      <c r="J102" s="34"/>
      <c r="K102" s="34"/>
      <c r="L102" s="34"/>
      <c r="M102" s="34"/>
      <c r="N102" s="36"/>
      <c r="O102" s="53" t="str">
        <f t="shared" si="30"/>
        <v/>
      </c>
      <c r="P102" s="35"/>
      <c r="Q102" s="34"/>
      <c r="R102" s="32">
        <f t="shared" si="31"/>
        <v>0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</row>
    <row r="103" spans="1:110" s="3" customFormat="1" x14ac:dyDescent="0.15">
      <c r="A103" s="1"/>
      <c r="B103" s="37">
        <f t="shared" si="20"/>
        <v>95</v>
      </c>
      <c r="C103" s="38"/>
      <c r="D103" s="38"/>
      <c r="E103" s="38"/>
      <c r="F103" s="39"/>
      <c r="G103" s="39"/>
      <c r="H103" s="33" t="s">
        <v>12</v>
      </c>
      <c r="I103" s="46"/>
      <c r="J103" s="34"/>
      <c r="K103" s="34"/>
      <c r="L103" s="34"/>
      <c r="M103" s="34"/>
      <c r="N103" s="36"/>
      <c r="O103" s="53" t="str">
        <f t="shared" si="30"/>
        <v/>
      </c>
      <c r="P103" s="35"/>
      <c r="Q103" s="34"/>
      <c r="R103" s="32">
        <f t="shared" si="31"/>
        <v>0</v>
      </c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</row>
    <row r="104" spans="1:110" s="3" customFormat="1" x14ac:dyDescent="0.15">
      <c r="A104" s="1"/>
      <c r="B104" s="37">
        <f t="shared" si="20"/>
        <v>96</v>
      </c>
      <c r="C104" s="38"/>
      <c r="D104" s="38"/>
      <c r="E104" s="38"/>
      <c r="F104" s="39"/>
      <c r="G104" s="39"/>
      <c r="H104" s="33" t="s">
        <v>12</v>
      </c>
      <c r="I104" s="46"/>
      <c r="J104" s="34"/>
      <c r="K104" s="34"/>
      <c r="L104" s="34"/>
      <c r="M104" s="34"/>
      <c r="N104" s="36"/>
      <c r="O104" s="53" t="str">
        <f t="shared" si="30"/>
        <v/>
      </c>
      <c r="P104" s="35"/>
      <c r="Q104" s="34"/>
      <c r="R104" s="32">
        <f t="shared" si="31"/>
        <v>0</v>
      </c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</row>
    <row r="105" spans="1:110" s="3" customFormat="1" x14ac:dyDescent="0.15">
      <c r="A105" s="1"/>
      <c r="B105" s="37">
        <f t="shared" si="20"/>
        <v>97</v>
      </c>
      <c r="C105" s="38"/>
      <c r="D105" s="38"/>
      <c r="E105" s="38"/>
      <c r="F105" s="39"/>
      <c r="G105" s="39"/>
      <c r="H105" s="33" t="s">
        <v>12</v>
      </c>
      <c r="I105" s="46"/>
      <c r="J105" s="34"/>
      <c r="K105" s="34"/>
      <c r="L105" s="34"/>
      <c r="M105" s="34"/>
      <c r="N105" s="36"/>
      <c r="O105" s="53" t="str">
        <f t="shared" si="30"/>
        <v/>
      </c>
      <c r="P105" s="35"/>
      <c r="Q105" s="34"/>
      <c r="R105" s="32">
        <f t="shared" si="31"/>
        <v>0</v>
      </c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</row>
    <row r="106" spans="1:110" s="3" customFormat="1" x14ac:dyDescent="0.15">
      <c r="A106" s="1"/>
      <c r="B106" s="37">
        <f t="shared" si="20"/>
        <v>98</v>
      </c>
      <c r="C106" s="38"/>
      <c r="D106" s="38"/>
      <c r="E106" s="38"/>
      <c r="F106" s="39"/>
      <c r="G106" s="39"/>
      <c r="H106" s="33" t="s">
        <v>12</v>
      </c>
      <c r="I106" s="46"/>
      <c r="J106" s="34"/>
      <c r="K106" s="34"/>
      <c r="L106" s="34"/>
      <c r="M106" s="34"/>
      <c r="N106" s="36"/>
      <c r="O106" s="53" t="str">
        <f t="shared" si="30"/>
        <v/>
      </c>
      <c r="P106" s="35"/>
      <c r="Q106" s="34"/>
      <c r="R106" s="32">
        <f t="shared" si="31"/>
        <v>0</v>
      </c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</row>
    <row r="107" spans="1:110" s="3" customFormat="1" x14ac:dyDescent="0.15">
      <c r="A107" s="1"/>
      <c r="B107" s="37">
        <f t="shared" si="20"/>
        <v>99</v>
      </c>
      <c r="C107" s="38"/>
      <c r="D107" s="38"/>
      <c r="E107" s="38"/>
      <c r="F107" s="39"/>
      <c r="G107" s="39"/>
      <c r="H107" s="33" t="s">
        <v>12</v>
      </c>
      <c r="I107" s="46"/>
      <c r="J107" s="34"/>
      <c r="K107" s="34"/>
      <c r="L107" s="34"/>
      <c r="M107" s="34"/>
      <c r="N107" s="36"/>
      <c r="O107" s="53" t="str">
        <f t="shared" si="21"/>
        <v/>
      </c>
      <c r="P107" s="35"/>
      <c r="Q107" s="34"/>
      <c r="R107" s="32">
        <f t="shared" si="22"/>
        <v>0</v>
      </c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</row>
    <row r="108" spans="1:110" s="3" customFormat="1" x14ac:dyDescent="0.15">
      <c r="A108" s="1"/>
      <c r="B108" s="40">
        <f t="shared" si="20"/>
        <v>100</v>
      </c>
      <c r="C108" s="41"/>
      <c r="D108" s="41"/>
      <c r="E108" s="41"/>
      <c r="F108" s="42"/>
      <c r="G108" s="42"/>
      <c r="H108" s="54" t="s">
        <v>12</v>
      </c>
      <c r="I108" s="47"/>
      <c r="J108" s="43"/>
      <c r="K108" s="43"/>
      <c r="L108" s="43"/>
      <c r="M108" s="43"/>
      <c r="N108" s="45"/>
      <c r="O108" s="53" t="str">
        <f t="shared" si="21"/>
        <v/>
      </c>
      <c r="P108" s="44"/>
      <c r="Q108" s="43"/>
      <c r="R108" s="79">
        <f t="shared" si="22"/>
        <v>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</row>
    <row r="109" spans="1:110" x14ac:dyDescent="0.15">
      <c r="I109" s="74"/>
      <c r="P109" s="80">
        <f>SUM(P9:P108)</f>
        <v>0</v>
      </c>
      <c r="Q109" s="3" t="s">
        <v>84</v>
      </c>
      <c r="R109" s="82">
        <f>SUM(R9:R108)</f>
        <v>0</v>
      </c>
    </row>
    <row r="110" spans="1:110" x14ac:dyDescent="0.15">
      <c r="P110" s="81">
        <f>P109/8</f>
        <v>0</v>
      </c>
      <c r="Q110" s="3" t="s">
        <v>85</v>
      </c>
    </row>
    <row r="111" spans="1:110" x14ac:dyDescent="0.15">
      <c r="C111" s="13" t="s">
        <v>48</v>
      </c>
      <c r="D111" s="13" t="s">
        <v>49</v>
      </c>
      <c r="E111" s="13" t="s">
        <v>50</v>
      </c>
      <c r="P111" s="81">
        <f>P109/8/20</f>
        <v>0</v>
      </c>
      <c r="Q111" s="3" t="s">
        <v>86</v>
      </c>
    </row>
    <row r="112" spans="1:110" x14ac:dyDescent="0.15">
      <c r="C112" s="56" t="s">
        <v>12</v>
      </c>
      <c r="D112" s="57">
        <f>COUNTIF($H$9:$H$108,"未着手")</f>
        <v>100</v>
      </c>
      <c r="E112" s="58">
        <f>$D112/$D$121*100</f>
        <v>100</v>
      </c>
    </row>
    <row r="113" spans="3:5" x14ac:dyDescent="0.15">
      <c r="C113" s="59" t="s">
        <v>59</v>
      </c>
      <c r="D113" s="57">
        <f>COUNTIF($H$9:$H$108,"ペンディング")</f>
        <v>0</v>
      </c>
      <c r="E113" s="58">
        <f t="shared" ref="E113:E120" si="32">$D113/$D$121*100</f>
        <v>0</v>
      </c>
    </row>
    <row r="114" spans="3:5" x14ac:dyDescent="0.15">
      <c r="C114" s="60" t="s">
        <v>26</v>
      </c>
      <c r="D114" s="57">
        <f>COUNTIF($H$9:$H$108,"不要")</f>
        <v>0</v>
      </c>
      <c r="E114" s="58">
        <f t="shared" si="32"/>
        <v>0</v>
      </c>
    </row>
    <row r="115" spans="3:5" x14ac:dyDescent="0.15">
      <c r="C115" s="61" t="s">
        <v>11</v>
      </c>
      <c r="D115" s="57">
        <f>COUNTIF($H$9:$H$108,"仕掛中")</f>
        <v>0</v>
      </c>
      <c r="E115" s="58">
        <f t="shared" si="32"/>
        <v>0</v>
      </c>
    </row>
    <row r="116" spans="3:5" x14ac:dyDescent="0.15">
      <c r="C116" s="62" t="s">
        <v>51</v>
      </c>
      <c r="D116" s="57">
        <f>COUNTIF($H$9:$H$108,"レビュー待ち")</f>
        <v>0</v>
      </c>
      <c r="E116" s="58">
        <f t="shared" si="32"/>
        <v>0</v>
      </c>
    </row>
    <row r="117" spans="3:5" x14ac:dyDescent="0.15">
      <c r="C117" s="63" t="s">
        <v>52</v>
      </c>
      <c r="D117" s="57">
        <f>COUNTIF($H$9:$H$108,"レビュー中")</f>
        <v>0</v>
      </c>
      <c r="E117" s="58">
        <f t="shared" si="32"/>
        <v>0</v>
      </c>
    </row>
    <row r="118" spans="3:5" x14ac:dyDescent="0.15">
      <c r="C118" s="64" t="s">
        <v>53</v>
      </c>
      <c r="D118" s="57">
        <f>COUNTIF($H$9:$H$108,"要修正")</f>
        <v>0</v>
      </c>
      <c r="E118" s="58">
        <f t="shared" si="32"/>
        <v>0</v>
      </c>
    </row>
    <row r="119" spans="3:5" x14ac:dyDescent="0.15">
      <c r="C119" s="61" t="s">
        <v>54</v>
      </c>
      <c r="D119" s="57">
        <f>COUNTIF($H$9:$H$108,"修正中")</f>
        <v>0</v>
      </c>
      <c r="E119" s="58">
        <f t="shared" si="32"/>
        <v>0</v>
      </c>
    </row>
    <row r="120" spans="3:5" ht="14.25" thickBot="1" x14ac:dyDescent="0.2">
      <c r="C120" s="65" t="s">
        <v>55</v>
      </c>
      <c r="D120" s="57">
        <f>COUNTIF($H$9:$H$108,"完了")</f>
        <v>0</v>
      </c>
      <c r="E120" s="58">
        <f t="shared" si="32"/>
        <v>0</v>
      </c>
    </row>
    <row r="121" spans="3:5" ht="14.25" thickTop="1" x14ac:dyDescent="0.15">
      <c r="C121" s="66" t="s">
        <v>56</v>
      </c>
      <c r="D121" s="67">
        <f>SUM(D112:D120)</f>
        <v>100</v>
      </c>
      <c r="E121" s="67">
        <f>SUM(E112:E120)</f>
        <v>100</v>
      </c>
    </row>
    <row r="122" spans="3:5" x14ac:dyDescent="0.15">
      <c r="D122" s="68"/>
      <c r="E122" s="68"/>
    </row>
    <row r="123" spans="3:5" x14ac:dyDescent="0.15">
      <c r="D123" s="3" t="s">
        <v>57</v>
      </c>
      <c r="E123" s="68">
        <f>$D$120/($D$121-$D$114)*100</f>
        <v>0</v>
      </c>
    </row>
    <row r="124" spans="3:5" x14ac:dyDescent="0.15">
      <c r="D124" s="69" t="s">
        <v>58</v>
      </c>
    </row>
  </sheetData>
  <sheetProtection formatCells="0" formatColumns="0" formatRows="0" insertColumns="0" insertRows="0" insertHyperlinks="0" deleteColumns="0" deleteRows="0" sort="0" autoFilter="0" pivotTables="0"/>
  <autoFilter ref="A8:DF108"/>
  <mergeCells count="20">
    <mergeCell ref="B7:B8"/>
    <mergeCell ref="C7:C8"/>
    <mergeCell ref="D7:D8"/>
    <mergeCell ref="E7:E8"/>
    <mergeCell ref="F7:F8"/>
    <mergeCell ref="N6:Q6"/>
    <mergeCell ref="Q7:Q8"/>
    <mergeCell ref="R7:R8"/>
    <mergeCell ref="P7:P8"/>
    <mergeCell ref="G7:G8"/>
    <mergeCell ref="J7:J8"/>
    <mergeCell ref="L7:L8"/>
    <mergeCell ref="H7:H8"/>
    <mergeCell ref="I7:I8"/>
    <mergeCell ref="K7:K8"/>
    <mergeCell ref="J6:K6"/>
    <mergeCell ref="L6:M6"/>
    <mergeCell ref="M7:M8"/>
    <mergeCell ref="N7:N8"/>
    <mergeCell ref="O7:O8"/>
  </mergeCells>
  <phoneticPr fontId="2"/>
  <conditionalFormatting sqref="S7:AF8 CB7:DF8">
    <cfRule type="expression" dxfId="18" priority="173" stopIfTrue="1">
      <formula>OR(WEEKDAY(S$8)=7)</formula>
    </cfRule>
    <cfRule type="expression" dxfId="17" priority="174" stopIfTrue="1">
      <formula>OR(,WEEKDAY(S$8)=1)</formula>
    </cfRule>
    <cfRule type="expression" dxfId="16" priority="175" stopIfTrue="1">
      <formula>S$8="祝"</formula>
    </cfRule>
  </conditionalFormatting>
  <conditionalFormatting sqref="S9:DF108">
    <cfRule type="expression" dxfId="15" priority="171" stopIfTrue="1">
      <formula>OR(WEEKDAY(S$8)=7,WEEKDAY(S$8)=1)</formula>
    </cfRule>
    <cfRule type="expression" dxfId="14" priority="172" stopIfTrue="1">
      <formula>S$8="祝"</formula>
    </cfRule>
  </conditionalFormatting>
  <conditionalFormatting sqref="R9:R108">
    <cfRule type="cellIs" dxfId="13" priority="167" stopIfTrue="1" operator="greaterThan">
      <formula>0</formula>
    </cfRule>
  </conditionalFormatting>
  <conditionalFormatting sqref="AG7:CA8">
    <cfRule type="expression" dxfId="12" priority="145" stopIfTrue="1">
      <formula>OR(WEEKDAY(AG$8)=7)</formula>
    </cfRule>
    <cfRule type="expression" dxfId="11" priority="146" stopIfTrue="1">
      <formula>OR(,WEEKDAY(AG$8)=1)</formula>
    </cfRule>
    <cfRule type="expression" dxfId="10" priority="147" stopIfTrue="1">
      <formula>AG$8="祝"</formula>
    </cfRule>
  </conditionalFormatting>
  <conditionalFormatting sqref="L6 J6:J19 I1:Q5 I6 C125:E65509 B1:B65509 B20:Q108 C1:E110 I7:Q65509 F1:H65509">
    <cfRule type="expression" dxfId="9" priority="177" stopIfTrue="1">
      <formula>FIND("ペンディング",$H1)</formula>
    </cfRule>
    <cfRule type="expression" dxfId="8" priority="178" stopIfTrue="1">
      <formula>FIND("レビュー待ち",$H1)</formula>
    </cfRule>
    <cfRule type="expression" dxfId="7" priority="179" stopIfTrue="1">
      <formula>FIND("レビュー中",$H1)</formula>
    </cfRule>
    <cfRule type="expression" dxfId="6" priority="180" stopIfTrue="1">
      <formula>FIND("要修正",$H1)</formula>
    </cfRule>
    <cfRule type="expression" dxfId="5" priority="181" stopIfTrue="1">
      <formula>FIND("修正中",$H1)</formula>
    </cfRule>
    <cfRule type="expression" dxfId="4" priority="182" stopIfTrue="1">
      <formula>FIND("仕掛中",$H1)</formula>
    </cfRule>
    <cfRule type="expression" dxfId="3" priority="183" stopIfTrue="1">
      <formula>FIND("不要",$H1)</formula>
    </cfRule>
    <cfRule type="expression" dxfId="2" priority="184" stopIfTrue="1">
      <formula>FIND("完了",$H1)</formula>
    </cfRule>
  </conditionalFormatting>
  <conditionalFormatting sqref="S108:CN108">
    <cfRule type="expression" dxfId="1" priority="63" stopIfTrue="1">
      <formula>OR(WEEKDAY(S$8)=7,WEEKDAY(S$8)=1)</formula>
    </cfRule>
    <cfRule type="expression" dxfId="0" priority="64" stopIfTrue="1">
      <formula>S$8="祝"</formula>
    </cfRule>
  </conditionalFormatting>
  <dataValidations count="3">
    <dataValidation type="list" allowBlank="1" showInputMessage="1" showErrorMessage="1" sqref="N9:N108">
      <formula1>進み具合</formula1>
    </dataValidation>
    <dataValidation type="list" allowBlank="1" showInputMessage="1" showErrorMessage="1" sqref="I9:I108">
      <formula1>担当者</formula1>
    </dataValidation>
    <dataValidation type="list" allowBlank="1" showInputMessage="1" showErrorMessage="1" sqref="H9:H108">
      <formula1>状態</formula1>
    </dataValidation>
  </dataValidations>
  <pageMargins left="0.19685039370078741" right="0.19685039370078741" top="0.39370078740157483" bottom="0.39370078740157483" header="0.19685039370078741" footer="0.19685039370078741"/>
  <pageSetup paperSize="8" scale="70" fitToHeight="2" orientation="landscape" r:id="rId1"/>
  <headerFooter alignWithMargins="0">
    <oddHeader>&amp;L印刷日時：&amp;D　&amp;T</oddHeader>
    <oddFooter>&amp;L&amp;"ＭＳ Ｐゴシック,斜体"&amp;8Copyright (C) 2013 Dimage Share Inc. All Rights Reserved.&amp;C&amp;P/&amp;N&amp;R&amp;8&amp;A</oddFooter>
  </headerFooter>
  <drawing r:id="rId2"/>
  <legacyDrawing r:id="rId3"/>
  <oleObjects>
    <mc:AlternateContent xmlns:mc="http://schemas.openxmlformats.org/markup-compatibility/2006">
      <mc:Choice Requires="x14">
        <oleObject progId="Worksheet" shapeId="1062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6</xdr:col>
                <xdr:colOff>9525</xdr:colOff>
                <xdr:row>4</xdr:row>
                <xdr:rowOff>57150</xdr:rowOff>
              </to>
            </anchor>
          </objectPr>
        </oleObject>
      </mc:Choice>
      <mc:Fallback>
        <oleObject progId="Worksheet" shapeId="106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" x14ac:dyDescent="0.15"/>
  <cols>
    <col min="1" max="1" width="10.625" style="8" bestFit="1" customWidth="1"/>
    <col min="2" max="2" width="6.375" style="8" bestFit="1" customWidth="1"/>
    <col min="3" max="3" width="60" style="8" bestFit="1" customWidth="1"/>
    <col min="4" max="4" width="2.625" style="9" customWidth="1"/>
    <col min="5" max="5" width="10.875" style="8" bestFit="1" customWidth="1"/>
    <col min="6" max="6" width="2.625" style="9" customWidth="1"/>
    <col min="7" max="7" width="10.875" style="8" bestFit="1" customWidth="1"/>
    <col min="8" max="16384" width="9" style="8"/>
  </cols>
  <sheetData>
    <row r="1" spans="1:7" x14ac:dyDescent="0.15">
      <c r="A1" s="8" t="s">
        <v>13</v>
      </c>
    </row>
    <row r="2" spans="1:7" x14ac:dyDescent="0.15">
      <c r="A2" s="8" t="s">
        <v>14</v>
      </c>
    </row>
    <row r="4" spans="1:7" s="11" customFormat="1" x14ac:dyDescent="0.15">
      <c r="A4" s="10" t="s">
        <v>15</v>
      </c>
      <c r="B4" s="10"/>
      <c r="D4" s="12"/>
      <c r="E4" s="10" t="s">
        <v>16</v>
      </c>
      <c r="F4" s="12"/>
      <c r="G4" s="10" t="s">
        <v>17</v>
      </c>
    </row>
    <row r="5" spans="1:7" x14ac:dyDescent="0.15">
      <c r="A5" s="13" t="s">
        <v>18</v>
      </c>
      <c r="B5" s="13" t="s">
        <v>19</v>
      </c>
      <c r="C5" s="15" t="s">
        <v>20</v>
      </c>
      <c r="D5" s="14"/>
      <c r="E5" s="13" t="s">
        <v>2</v>
      </c>
      <c r="F5" s="14"/>
      <c r="G5" s="13" t="s">
        <v>21</v>
      </c>
    </row>
    <row r="6" spans="1:7" x14ac:dyDescent="0.15">
      <c r="A6" s="17" t="s">
        <v>12</v>
      </c>
      <c r="B6" s="18"/>
      <c r="C6" s="19" t="s">
        <v>22</v>
      </c>
      <c r="D6" s="16"/>
      <c r="E6" s="55" t="s">
        <v>65</v>
      </c>
      <c r="F6" s="16"/>
      <c r="G6" s="20" t="s">
        <v>10</v>
      </c>
    </row>
    <row r="7" spans="1:7" x14ac:dyDescent="0.15">
      <c r="A7" s="17" t="s">
        <v>23</v>
      </c>
      <c r="B7" s="21"/>
      <c r="C7" s="19" t="s">
        <v>24</v>
      </c>
      <c r="D7" s="16"/>
      <c r="E7" s="55" t="s">
        <v>67</v>
      </c>
      <c r="F7" s="16"/>
      <c r="G7" s="20" t="s">
        <v>25</v>
      </c>
    </row>
    <row r="8" spans="1:7" x14ac:dyDescent="0.15">
      <c r="A8" s="17" t="s">
        <v>26</v>
      </c>
      <c r="B8" s="22"/>
      <c r="C8" s="19" t="s">
        <v>27</v>
      </c>
      <c r="D8" s="16"/>
      <c r="E8" s="55" t="s">
        <v>68</v>
      </c>
      <c r="F8" s="16"/>
      <c r="G8" s="20" t="s">
        <v>8</v>
      </c>
    </row>
    <row r="9" spans="1:7" x14ac:dyDescent="0.15">
      <c r="A9" s="17" t="s">
        <v>11</v>
      </c>
      <c r="B9" s="23"/>
      <c r="C9" s="19" t="s">
        <v>28</v>
      </c>
      <c r="D9" s="24"/>
      <c r="E9" s="55" t="s">
        <v>69</v>
      </c>
      <c r="F9" s="25"/>
      <c r="G9" s="26"/>
    </row>
    <row r="10" spans="1:7" x14ac:dyDescent="0.15">
      <c r="A10" s="17" t="s">
        <v>29</v>
      </c>
      <c r="B10" s="27"/>
      <c r="C10" s="19" t="s">
        <v>30</v>
      </c>
      <c r="D10" s="24"/>
      <c r="E10" s="55" t="s">
        <v>70</v>
      </c>
      <c r="F10" s="25"/>
      <c r="G10" s="26"/>
    </row>
    <row r="11" spans="1:7" x14ac:dyDescent="0.15">
      <c r="A11" s="17" t="s">
        <v>31</v>
      </c>
      <c r="B11" s="28"/>
      <c r="C11" s="19" t="s">
        <v>32</v>
      </c>
      <c r="D11" s="24"/>
      <c r="E11" s="55" t="s">
        <v>71</v>
      </c>
      <c r="F11" s="25"/>
      <c r="G11" s="26"/>
    </row>
    <row r="12" spans="1:7" x14ac:dyDescent="0.15">
      <c r="A12" s="17" t="s">
        <v>33</v>
      </c>
      <c r="B12" s="29"/>
      <c r="C12" s="19" t="s">
        <v>34</v>
      </c>
      <c r="D12" s="24"/>
      <c r="E12" s="55" t="s">
        <v>72</v>
      </c>
      <c r="F12" s="25"/>
      <c r="G12" s="26"/>
    </row>
    <row r="13" spans="1:7" x14ac:dyDescent="0.15">
      <c r="A13" s="17" t="s">
        <v>35</v>
      </c>
      <c r="B13" s="23"/>
      <c r="C13" s="19" t="s">
        <v>36</v>
      </c>
      <c r="D13" s="24"/>
      <c r="E13" s="55" t="s">
        <v>66</v>
      </c>
      <c r="F13" s="25"/>
      <c r="G13" s="26"/>
    </row>
    <row r="14" spans="1:7" x14ac:dyDescent="0.15">
      <c r="A14" s="17" t="s">
        <v>37</v>
      </c>
      <c r="B14" s="30"/>
      <c r="C14" s="19" t="s">
        <v>38</v>
      </c>
      <c r="D14" s="24"/>
      <c r="E14" s="55" t="s">
        <v>73</v>
      </c>
      <c r="F14" s="25"/>
      <c r="G14" s="26"/>
    </row>
    <row r="15" spans="1:7" x14ac:dyDescent="0.15">
      <c r="A15" s="31"/>
      <c r="D15" s="25"/>
      <c r="E15" s="55" t="s">
        <v>74</v>
      </c>
      <c r="F15" s="25"/>
      <c r="G15" s="26"/>
    </row>
    <row r="16" spans="1:7" x14ac:dyDescent="0.15">
      <c r="A16" s="26"/>
      <c r="D16" s="25"/>
      <c r="E16" s="55" t="s">
        <v>75</v>
      </c>
      <c r="F16" s="25"/>
      <c r="G16" s="26"/>
    </row>
    <row r="17" spans="1:7" x14ac:dyDescent="0.15">
      <c r="A17" s="26"/>
      <c r="D17" s="25"/>
      <c r="E17" s="26"/>
      <c r="F17" s="25"/>
      <c r="G17" s="26"/>
    </row>
    <row r="18" spans="1:7" x14ac:dyDescent="0.15">
      <c r="A18" s="26"/>
      <c r="D18" s="25"/>
      <c r="E18" s="26"/>
      <c r="F18" s="25"/>
      <c r="G18" s="26"/>
    </row>
    <row r="19" spans="1:7" x14ac:dyDescent="0.15">
      <c r="E19" s="26"/>
    </row>
    <row r="20" spans="1:7" x14ac:dyDescent="0.15">
      <c r="E20" s="26"/>
    </row>
    <row r="21" spans="1:7" x14ac:dyDescent="0.15">
      <c r="E21" s="26"/>
    </row>
    <row r="22" spans="1:7" x14ac:dyDescent="0.15">
      <c r="E22" s="26"/>
    </row>
    <row r="23" spans="1:7" x14ac:dyDescent="0.15">
      <c r="E23" s="26"/>
    </row>
    <row r="24" spans="1:7" x14ac:dyDescent="0.15">
      <c r="E24" s="26"/>
    </row>
    <row r="25" spans="1:7" x14ac:dyDescent="0.15">
      <c r="E25" s="26"/>
    </row>
    <row r="26" spans="1:7" x14ac:dyDescent="0.15">
      <c r="E26" s="26"/>
    </row>
  </sheetData>
  <phoneticPr fontId="2"/>
  <pageMargins left="0.4" right="0.41" top="0.6" bottom="0.4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3.5" x14ac:dyDescent="0.15"/>
  <cols>
    <col min="1" max="1" width="15.625" style="77" bestFit="1" customWidth="1"/>
  </cols>
  <sheetData>
    <row r="1" spans="1:1" x14ac:dyDescent="0.15">
      <c r="A1" s="77">
        <v>41275</v>
      </c>
    </row>
    <row r="2" spans="1:1" x14ac:dyDescent="0.15">
      <c r="A2" s="77">
        <v>41276</v>
      </c>
    </row>
    <row r="3" spans="1:1" x14ac:dyDescent="0.15">
      <c r="A3" s="77">
        <v>41277</v>
      </c>
    </row>
    <row r="4" spans="1:1" x14ac:dyDescent="0.15">
      <c r="A4" s="77">
        <v>41278</v>
      </c>
    </row>
    <row r="5" spans="1:1" x14ac:dyDescent="0.15">
      <c r="A5" s="77">
        <v>41288</v>
      </c>
    </row>
    <row r="6" spans="1:1" x14ac:dyDescent="0.15">
      <c r="A6" s="77">
        <v>41316</v>
      </c>
    </row>
    <row r="7" spans="1:1" x14ac:dyDescent="0.15">
      <c r="A7" s="77">
        <v>41353</v>
      </c>
    </row>
    <row r="8" spans="1:1" x14ac:dyDescent="0.15">
      <c r="A8" s="77">
        <v>41393</v>
      </c>
    </row>
    <row r="9" spans="1:1" x14ac:dyDescent="0.15">
      <c r="A9" s="77">
        <v>41397</v>
      </c>
    </row>
    <row r="10" spans="1:1" x14ac:dyDescent="0.15">
      <c r="A10" s="77">
        <v>41398</v>
      </c>
    </row>
    <row r="11" spans="1:1" x14ac:dyDescent="0.15">
      <c r="A11" s="77">
        <v>41399</v>
      </c>
    </row>
    <row r="12" spans="1:1" x14ac:dyDescent="0.15">
      <c r="A12" s="77">
        <v>41400</v>
      </c>
    </row>
    <row r="13" spans="1:1" x14ac:dyDescent="0.15">
      <c r="A13" s="77">
        <v>41470</v>
      </c>
    </row>
    <row r="14" spans="1:1" x14ac:dyDescent="0.15">
      <c r="A14" s="77">
        <v>41533</v>
      </c>
    </row>
    <row r="15" spans="1:1" x14ac:dyDescent="0.15">
      <c r="A15" s="77">
        <v>41540</v>
      </c>
    </row>
    <row r="16" spans="1:1" x14ac:dyDescent="0.15">
      <c r="A16" s="77">
        <v>41561</v>
      </c>
    </row>
    <row r="17" spans="1:1" x14ac:dyDescent="0.15">
      <c r="A17" s="77">
        <v>41581</v>
      </c>
    </row>
    <row r="18" spans="1:1" x14ac:dyDescent="0.15">
      <c r="A18" s="77">
        <v>41582</v>
      </c>
    </row>
    <row r="19" spans="1:1" x14ac:dyDescent="0.15">
      <c r="A19" s="77">
        <v>41601</v>
      </c>
    </row>
    <row r="20" spans="1:1" x14ac:dyDescent="0.15">
      <c r="A20" s="77">
        <v>41631</v>
      </c>
    </row>
    <row r="21" spans="1:1" x14ac:dyDescent="0.15">
      <c r="A21" s="77">
        <v>41637</v>
      </c>
    </row>
    <row r="22" spans="1:1" x14ac:dyDescent="0.15">
      <c r="A22" s="77">
        <v>41638</v>
      </c>
    </row>
    <row r="23" spans="1:1" x14ac:dyDescent="0.15">
      <c r="A23" s="77">
        <v>41639</v>
      </c>
    </row>
    <row r="24" spans="1:1" x14ac:dyDescent="0.15">
      <c r="A24" s="77">
        <v>41640</v>
      </c>
    </row>
    <row r="25" spans="1:1" x14ac:dyDescent="0.15">
      <c r="A25" s="77">
        <v>41641</v>
      </c>
    </row>
    <row r="26" spans="1:1" x14ac:dyDescent="0.15">
      <c r="A26" s="77">
        <v>41642</v>
      </c>
    </row>
    <row r="27" spans="1:1" x14ac:dyDescent="0.15">
      <c r="A27" s="77">
        <v>41652</v>
      </c>
    </row>
    <row r="28" spans="1:1" x14ac:dyDescent="0.15">
      <c r="A28" s="77">
        <v>41681</v>
      </c>
    </row>
    <row r="29" spans="1:1" x14ac:dyDescent="0.15">
      <c r="A29" s="77">
        <v>41719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63"/>
  <sheetViews>
    <sheetView workbookViewId="0"/>
  </sheetViews>
  <sheetFormatPr defaultColWidth="1.625" defaultRowHeight="12" x14ac:dyDescent="0.15"/>
  <cols>
    <col min="1" max="16384" width="1.625" style="8"/>
  </cols>
  <sheetData>
    <row r="1" spans="1:144" ht="17.25" x14ac:dyDescent="0.15">
      <c r="A1" s="71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</row>
    <row r="3" spans="1:144" x14ac:dyDescent="0.15">
      <c r="B3" s="8" t="s">
        <v>80</v>
      </c>
    </row>
    <row r="4" spans="1:144" x14ac:dyDescent="0.15">
      <c r="C4" s="8" t="s">
        <v>79</v>
      </c>
    </row>
    <row r="6" spans="1:144" x14ac:dyDescent="0.15">
      <c r="M6" s="78" t="s">
        <v>83</v>
      </c>
    </row>
    <row r="26" spans="2:3" x14ac:dyDescent="0.15">
      <c r="B26" s="8" t="s">
        <v>81</v>
      </c>
    </row>
    <row r="27" spans="2:3" x14ac:dyDescent="0.15">
      <c r="C27" s="8" t="s">
        <v>77</v>
      </c>
    </row>
    <row r="28" spans="2:3" x14ac:dyDescent="0.15">
      <c r="C28" s="8" t="s">
        <v>78</v>
      </c>
    </row>
    <row r="37" spans="2:3" x14ac:dyDescent="0.15">
      <c r="B37" s="8" t="s">
        <v>82</v>
      </c>
    </row>
    <row r="38" spans="2:3" x14ac:dyDescent="0.15">
      <c r="C38" s="8" t="s">
        <v>76</v>
      </c>
    </row>
    <row r="52" spans="2:2" x14ac:dyDescent="0.15">
      <c r="B52" s="8" t="s">
        <v>87</v>
      </c>
    </row>
    <row r="82" spans="1:144" x14ac:dyDescent="0.15">
      <c r="B82" s="83" t="s">
        <v>88</v>
      </c>
    </row>
    <row r="85" spans="1:144" ht="17.25" x14ac:dyDescent="0.15">
      <c r="A85" s="71" t="s">
        <v>97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</row>
    <row r="87" spans="1:144" x14ac:dyDescent="0.15">
      <c r="B87" s="8" t="s">
        <v>93</v>
      </c>
    </row>
    <row r="100" spans="15:15" x14ac:dyDescent="0.15">
      <c r="O100" s="8" t="s">
        <v>60</v>
      </c>
    </row>
    <row r="101" spans="15:15" x14ac:dyDescent="0.15">
      <c r="O101" s="8" t="s">
        <v>61</v>
      </c>
    </row>
    <row r="113" spans="2:4" x14ac:dyDescent="0.15">
      <c r="B113" s="8" t="s">
        <v>92</v>
      </c>
    </row>
    <row r="114" spans="2:4" x14ac:dyDescent="0.15">
      <c r="C114" s="8" t="s">
        <v>90</v>
      </c>
    </row>
    <row r="115" spans="2:4" x14ac:dyDescent="0.15">
      <c r="B115" s="8" t="s">
        <v>91</v>
      </c>
    </row>
    <row r="116" spans="2:4" x14ac:dyDescent="0.15">
      <c r="D116" s="8" t="s">
        <v>64</v>
      </c>
    </row>
    <row r="117" spans="2:4" x14ac:dyDescent="0.15">
      <c r="D117" s="8" t="s">
        <v>98</v>
      </c>
    </row>
    <row r="133" spans="2:2" x14ac:dyDescent="0.15">
      <c r="B133" s="8" t="s">
        <v>94</v>
      </c>
    </row>
    <row r="147" spans="3:37" x14ac:dyDescent="0.15">
      <c r="C147" s="8" t="s">
        <v>62</v>
      </c>
    </row>
    <row r="148" spans="3:37" x14ac:dyDescent="0.15">
      <c r="C148" s="8" t="s">
        <v>63</v>
      </c>
    </row>
    <row r="150" spans="3:37" x14ac:dyDescent="0.15">
      <c r="C150" s="8" t="s">
        <v>95</v>
      </c>
      <c r="AK150" s="8" t="s">
        <v>96</v>
      </c>
    </row>
    <row r="170" spans="1:144" ht="17.25" x14ac:dyDescent="0.15">
      <c r="A170" s="71" t="s">
        <v>99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</row>
    <row r="172" spans="1:144" x14ac:dyDescent="0.15">
      <c r="B172" s="8" t="s">
        <v>102</v>
      </c>
    </row>
    <row r="173" spans="1:144" x14ac:dyDescent="0.15">
      <c r="C173" s="8" t="s">
        <v>100</v>
      </c>
    </row>
    <row r="183" spans="3:3" x14ac:dyDescent="0.15">
      <c r="C183" s="8" t="s">
        <v>101</v>
      </c>
    </row>
    <row r="213" spans="2:3" x14ac:dyDescent="0.15">
      <c r="C213" s="8" t="s">
        <v>104</v>
      </c>
    </row>
    <row r="223" spans="2:3" x14ac:dyDescent="0.15">
      <c r="B223" s="8" t="s">
        <v>103</v>
      </c>
    </row>
    <row r="224" spans="2:3" x14ac:dyDescent="0.15">
      <c r="C224" s="8" t="s">
        <v>105</v>
      </c>
    </row>
    <row r="252" spans="3:3" x14ac:dyDescent="0.15">
      <c r="C252" s="8" t="s">
        <v>106</v>
      </c>
    </row>
    <row r="280" spans="2:3" x14ac:dyDescent="0.15">
      <c r="B280" s="8" t="s">
        <v>107</v>
      </c>
    </row>
    <row r="281" spans="2:3" x14ac:dyDescent="0.15">
      <c r="C281" s="8" t="s">
        <v>109</v>
      </c>
    </row>
    <row r="282" spans="2:3" x14ac:dyDescent="0.15">
      <c r="C282" s="8" t="s">
        <v>110</v>
      </c>
    </row>
    <row r="283" spans="2:3" x14ac:dyDescent="0.15">
      <c r="C283" s="8" t="s">
        <v>108</v>
      </c>
    </row>
    <row r="295" spans="2:4" x14ac:dyDescent="0.15">
      <c r="B295" s="8" t="s">
        <v>111</v>
      </c>
    </row>
    <row r="296" spans="2:4" x14ac:dyDescent="0.15">
      <c r="C296" s="8" t="s">
        <v>112</v>
      </c>
    </row>
    <row r="303" spans="2:4" x14ac:dyDescent="0.15">
      <c r="D303" s="8" t="s">
        <v>113</v>
      </c>
    </row>
    <row r="322" spans="2:4" x14ac:dyDescent="0.15">
      <c r="D322" s="8" t="s">
        <v>114</v>
      </c>
    </row>
    <row r="325" spans="2:4" x14ac:dyDescent="0.15">
      <c r="B325" s="8" t="s">
        <v>115</v>
      </c>
    </row>
    <row r="326" spans="2:4" x14ac:dyDescent="0.15">
      <c r="C326" s="8" t="s">
        <v>119</v>
      </c>
    </row>
    <row r="327" spans="2:4" x14ac:dyDescent="0.15">
      <c r="C327" s="8" t="s">
        <v>120</v>
      </c>
    </row>
    <row r="329" spans="2:4" x14ac:dyDescent="0.15">
      <c r="C329" s="8" t="s">
        <v>116</v>
      </c>
    </row>
    <row r="346" spans="3:3" x14ac:dyDescent="0.15">
      <c r="C346" s="8" t="s">
        <v>117</v>
      </c>
    </row>
    <row r="363" spans="3:3" x14ac:dyDescent="0.15">
      <c r="C363" s="8" t="s">
        <v>118</v>
      </c>
    </row>
  </sheetData>
  <phoneticPr fontId="2"/>
  <pageMargins left="0.70866141732283472" right="0.19685039370078741" top="0.39370078740157483" bottom="0.39370078740157483" header="0.19685039370078741" footer="0.19685039370078741"/>
  <pageSetup paperSize="9" orientation="portrait" r:id="rId1"/>
  <headerFooter>
    <oddFooter>&amp;L&amp;"ＭＳ Ｐゴシック,斜体"&amp;8Copyright (C) 2013 Dimage Share Inc. All Rights Reserved.&amp;C&amp;P/&amp;N&amp;R&amp;8&amp;A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20131101-0131</vt:lpstr>
      <vt:lpstr>list</vt:lpstr>
      <vt:lpstr>祝日</vt:lpstr>
      <vt:lpstr>説明</vt:lpstr>
      <vt:lpstr>'20131101-0131'!Print_Area</vt:lpstr>
      <vt:lpstr>'20131101-0131'!Print_Titles</vt:lpstr>
      <vt:lpstr>状態</vt:lpstr>
      <vt:lpstr>進み具合</vt:lpstr>
      <vt:lpstr>担当者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2013-11-15T03:30:38Z</dcterms:created>
  <dcterms:modified xsi:type="dcterms:W3CDTF">2013-11-15T08:35:20Z</dcterms:modified>
</cp:coreProperties>
</file>